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ormulario" sheetId="1" state="visible" r:id="rId2"/>
    <sheet name="Grupos" sheetId="2" state="visible" r:id="rId3"/>
    <sheet name="Pontos" sheetId="3" state="visible" r:id="rId4"/>
    <sheet name="Soma" sheetId="4" state="hidden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<sst xmlns="http://schemas.openxmlformats.org/spreadsheetml/2006/main" count="168" uniqueCount="105">
  <si>
    <t xml:space="preserve">UNIVERSIDADE TECNOLÓGICA FEDERAL DO PARANÁ</t>
  </si>
  <si>
    <t xml:space="preserve">CAMPUS TOLEDO</t>
  </si>
  <si>
    <t xml:space="preserve">FORMULÁRIO PARA ATIVIDADES COMPLEMENTARES</t>
  </si>
  <si>
    <t xml:space="preserve">Aluno:</t>
  </si>
  <si>
    <t xml:space="preserve">Código:</t>
  </si>
  <si>
    <t xml:space="preserve">Curso:</t>
  </si>
  <si>
    <t xml:space="preserve">Data:</t>
  </si>
  <si>
    <t xml:space="preserve">Or</t>
  </si>
  <si>
    <t xml:space="preserve">Descrição da atividade desenvolvida</t>
  </si>
  <si>
    <t xml:space="preserve">Id</t>
  </si>
  <si>
    <t xml:space="preserve">G</t>
  </si>
  <si>
    <t xml:space="preserve">It</t>
  </si>
  <si>
    <t xml:space="preserve">Pt</t>
  </si>
  <si>
    <t xml:space="preserve">Un</t>
  </si>
  <si>
    <t xml:space="preserve">Qt</t>
  </si>
  <si>
    <t xml:space="preserve">T</t>
  </si>
  <si>
    <t xml:space="preserve"> </t>
  </si>
  <si>
    <t xml:space="preserve">Referência</t>
  </si>
  <si>
    <t xml:space="preserve">Totalização</t>
  </si>
  <si>
    <t xml:space="preserve">Resultado</t>
  </si>
  <si>
    <t xml:space="preserve">Grupo</t>
  </si>
  <si>
    <t xml:space="preserve">Pontuação Mínima</t>
  </si>
  <si>
    <t xml:space="preserve">P. obtidos</t>
  </si>
  <si>
    <t xml:space="preserve">Pontuação Máxima</t>
  </si>
  <si>
    <t xml:space="preserve">P. considerados</t>
  </si>
  <si>
    <t xml:space="preserve">Descrição da Atividade</t>
  </si>
  <si>
    <t xml:space="preserve">Grupo 1
Atividades de complementação da formação social, humana e cultural</t>
  </si>
  <si>
    <t xml:space="preserve">S</t>
  </si>
  <si>
    <t xml:space="preserve">Atividades esportivas - academias, esportes coletivos, individuais, representação de clubes/instituições como atleta/técnico</t>
  </si>
  <si>
    <t xml:space="preserve">Atividades esportivas - participação em eventos esportivos/ recreativos</t>
  </si>
  <si>
    <t xml:space="preserve">Cursos de língua estrangeira - participação em cursos de língua estrangeira (5pts por semestre ou 60h). </t>
  </si>
  <si>
    <t xml:space="preserve">participação em atividades artísticas e culturais, tais como: banda marcial, camerata de sopro, teatro, coral, radioamadorismo e outras</t>
  </si>
  <si>
    <t xml:space="preserve">U</t>
  </si>
  <si>
    <t xml:space="preserve">Participação efetiva na organização de exposições e seminários de caráter artístico ou cultural</t>
  </si>
  <si>
    <t xml:space="preserve">Participação como expositor em exposição artística ou cultural</t>
  </si>
  <si>
    <t xml:space="preserve">H</t>
  </si>
  <si>
    <t xml:space="preserve">Participação em cursos, seminários e palestras em temas artísticos e culturais (pintura, escultura, teatro, cinema, fotografia, música, etc.) (manter 0,3pts / hora) ( até 15 pontos).</t>
  </si>
  <si>
    <t xml:space="preserve">Grupo 2 
Atividades de cunho comunitário e de interesse coletivo.</t>
  </si>
  <si>
    <t xml:space="preserve">Membro de centro acadêmico, DCE, representante de turma, membro de colegiado, representante de alunos para conselho universitário ou outro conselho da instituição, ou entidade representante de alunos (UNE);</t>
  </si>
  <si>
    <t xml:space="preserve">Participação efetiva em trabalho voluntário ou de atividades organizadas por entidades de classe, associações, atividades comunitárias, membro de comissões internas de empresas tais como CIPAS, associações de bairros e escolares, brigadas de incêndio</t>
  </si>
  <si>
    <t xml:space="preserve">Participação de palestras que abordem temas de cunho social e de interesse coletivo</t>
  </si>
  <si>
    <t xml:space="preserve">Participação como instrutor em palestras técnicas, cursos da área específica, desde que não remunerados</t>
  </si>
  <si>
    <t xml:space="preserve">Atividades cívicas : participação em desfile </t>
  </si>
  <si>
    <t xml:space="preserve">Atividades cívicas : mesário em eleições </t>
  </si>
  <si>
    <t xml:space="preserve">Atividades cívicas : serviço militar obrigatório</t>
  </si>
  <si>
    <t xml:space="preserve">Atividades solidárias : doação de sangue</t>
  </si>
  <si>
    <t xml:space="preserve">Atividades solidárias: participação efetiva em campanhas de doação de órgãos, sangue, gêneros alimentícios, campanhas de vacinação, apoio a entidades beneficentes tais como creches, orfanatos, lar de idosos, campanha para melhorias de espaços comunitários, apoio a eventos solidários, trote solidário em apoio a entidades. Participação em eventos promovidos por instituições públicas/privadas com fins beneficentes/comunitários esportivos e recreativos (membro de comissão organizadora ou participante somente); </t>
  </si>
  <si>
    <t xml:space="preserve">Participação em projetos de extensão e/ou de ensino, não remunerados, e de interesse social</t>
  </si>
  <si>
    <t xml:space="preserve">Enganjamento como docente ou monitor não remunerado em cursos de qualificação profissional, preparatórios e de reforço escolar </t>
  </si>
  <si>
    <t xml:space="preserve">Participação como monitor ou apresentador na feira de profissões da UTFPR.</t>
  </si>
  <si>
    <t xml:space="preserve">Grupo 3
Atividades de iniciação científica, tecnológica e de formação profissional.</t>
  </si>
  <si>
    <t xml:space="preserve">Apresentação de palestras técnicas, cursos, comunicações orais, painéis, seminários, cursos da área específica, de cada curso de graduação para eventos regionais;</t>
  </si>
  <si>
    <t xml:space="preserve">Apresentação de palestras técnicas, cursos, comunicações orais, painéis, seminários, cursos da área específica, de cada curso de graduação para eventos nacionais;</t>
  </si>
  <si>
    <t xml:space="preserve">Apresentação de palestras técnicas, comunicações orais, painéis, seminários, cursos da área específica, de cada curso de graduação para eventos internacionais;</t>
  </si>
  <si>
    <t xml:space="preserve">Artigos científicos publicados, relacionados com o objetivo do curso, em periódicos sem classificação no Qualis;</t>
  </si>
  <si>
    <t xml:space="preserve">Artigos científicos publicados, relacionados com o objetivo do curso, em periódicos com classificação C no Qualis;</t>
  </si>
  <si>
    <t xml:space="preserve">Artigos científicos publicados, relacionados com o objetivo do curso, em periódicos com classificação B no Qualis;</t>
  </si>
  <si>
    <t xml:space="preserve">Artigos científicos publicados, relacionados com o objetivo do curso, em periódicos com classificação A no Qualis;</t>
  </si>
  <si>
    <t xml:space="preserve">Livro publicado, científico ou didático, nacional ou internacional, com ISBN.</t>
  </si>
  <si>
    <t xml:space="preserve">Capítulo de livro publicado, científico ou didático, nacional ou internacional, com ISBN.</t>
  </si>
  <si>
    <t xml:space="preserve">Participação em palestras técnicas, cursos e seminários na área;</t>
  </si>
  <si>
    <t xml:space="preserve">Participação em congressos na área;</t>
  </si>
  <si>
    <t xml:space="preserve">Participação em palestras técnicas, cursos e seminários de outras áreas;</t>
  </si>
  <si>
    <t xml:space="preserve">Participação em congressos de outras áreas;</t>
  </si>
  <si>
    <t xml:space="preserve">Visita técnica promovida pela UTFPR</t>
  </si>
  <si>
    <t xml:space="preserve">M</t>
  </si>
  <si>
    <t xml:space="preserve">Participação em projetos de iniciação científica e tecnológica e projetos de extensão e/ou ensino, relacionados com o objetivo do curso na UTFPR;</t>
  </si>
  <si>
    <t xml:space="preserve">Participação em projetos de iniciação científica e tecnológica e projetos de extensão e/ou ensino, relacionados com o objetivo do curso em outra instituição de ensino superior ou institutos de pesquisa;</t>
  </si>
  <si>
    <t xml:space="preserve">Aprovação em disciplinas de enriquecimento curricular de interesse do curso (até 2 disciplinas)</t>
  </si>
  <si>
    <t xml:space="preserve">Participação efetiva na organização de exposições e seminários de caráter acadêmico;</t>
  </si>
  <si>
    <t xml:space="preserve">/20H</t>
  </si>
  <si>
    <t xml:space="preserve">monitoria em disciplinas </t>
  </si>
  <si>
    <t xml:space="preserve">Estágio não obrigatório na área do curso</t>
  </si>
  <si>
    <t xml:space="preserve">Trabalho com vínculo empregatício, desde que na área do curso</t>
  </si>
  <si>
    <t xml:space="preserve">Trabalho como empreendedor na área do curso</t>
  </si>
  <si>
    <t xml:space="preserve">Estágio acadêmico na UTFPR</t>
  </si>
  <si>
    <t xml:space="preserve">Participação em Empresa Júnior, Hotel Tecnológico, Incubadora Tecnológica</t>
  </si>
  <si>
    <t xml:space="preserve">Participação em projetos multidisciplinares ou interdisciplinares</t>
  </si>
  <si>
    <t xml:space="preserve">Item</t>
  </si>
  <si>
    <t xml:space="preserve">Pontos</t>
  </si>
  <si>
    <t xml:space="preserve">Unidade</t>
  </si>
  <si>
    <t xml:space="preserve">Atividade</t>
  </si>
  <si>
    <r>
      <rPr>
        <b val="true"/>
        <sz val="11"/>
        <color rgb="FFFF0000"/>
        <rFont val="Arial"/>
        <family val="2"/>
        <charset val="1"/>
      </rPr>
      <t xml:space="preserve">S</t>
    </r>
    <r>
      <rPr>
        <sz val="11"/>
        <rFont val="Arial"/>
        <family val="2"/>
        <charset val="1"/>
      </rPr>
      <t xml:space="preserve">emestre</t>
    </r>
  </si>
  <si>
    <t xml:space="preserve">Participação nas atividades esportivas em Instituições</t>
  </si>
  <si>
    <t xml:space="preserve">Participação nas atividades artísticas e culturais, tais como: banda marcial, camerata de sopro, teatro, coral, radioamadorismo e outras</t>
  </si>
  <si>
    <t xml:space="preserve">Participação efetiva em Diretórios Acadêmicos e Entidades de Classe</t>
  </si>
  <si>
    <t xml:space="preserve">Participação efetiva em trabalho voluntário, atividades comunitárias, CIPAS, associações de bairros, brigadas de incêndio e associações escolares</t>
  </si>
  <si>
    <r>
      <rPr>
        <b val="true"/>
        <sz val="11"/>
        <color rgb="FFFF0000"/>
        <rFont val="Arial"/>
        <family val="2"/>
        <charset val="1"/>
      </rPr>
      <t xml:space="preserve">H</t>
    </r>
    <r>
      <rPr>
        <sz val="11"/>
        <rFont val="Arial"/>
        <family val="2"/>
        <charset val="1"/>
      </rPr>
      <t xml:space="preserve">ora</t>
    </r>
  </si>
  <si>
    <t xml:space="preserve">Participação em cursos da área específica de cada curso de graduação, de fundamento científico ou de gestão</t>
  </si>
  <si>
    <t xml:space="preserve">Participação em palestras técnicas, congressos e seminários</t>
  </si>
  <si>
    <t xml:space="preserve">Para o aluno que obtiver freqüência e aprovação em cursos de língua estrangeira</t>
  </si>
  <si>
    <t xml:space="preserve">Apresentação de palestras técnicas, seminários, cursos da área específica, de cada curso de graduação</t>
  </si>
  <si>
    <t xml:space="preserve">9a</t>
  </si>
  <si>
    <r>
      <rPr>
        <b val="true"/>
        <sz val="11"/>
        <color rgb="FFFF0000"/>
        <rFont val="Arial"/>
        <family val="2"/>
        <charset val="1"/>
      </rPr>
      <t xml:space="preserve">U</t>
    </r>
    <r>
      <rPr>
        <sz val="11"/>
        <rFont val="Arial"/>
        <family val="2"/>
        <charset val="1"/>
      </rPr>
      <t xml:space="preserve">nidade</t>
    </r>
  </si>
  <si>
    <t xml:space="preserve">Artigos científicos publicados relacionado com o objetivo do Curso</t>
  </si>
  <si>
    <t xml:space="preserve">9b</t>
  </si>
  <si>
    <t xml:space="preserve">Projetos de iniciação científica e tecnológica relacionado com o objetivo do Curso</t>
  </si>
  <si>
    <t xml:space="preserve">Participação como expositor em exposição técnica, artística ou cultural</t>
  </si>
  <si>
    <t xml:space="preserve">Trabalho profissional na área do curso e/ou estágio não obrigatório</t>
  </si>
  <si>
    <t xml:space="preserve">Visita técnica</t>
  </si>
  <si>
    <t xml:space="preserve">Participação efetiva na organização de exposições e seminários de caráter acadêmico, artístico ou cultural</t>
  </si>
  <si>
    <t xml:space="preserve">Participação em atividades beneficentes</t>
  </si>
  <si>
    <t xml:space="preserve">G1</t>
  </si>
  <si>
    <t xml:space="preserve">G2</t>
  </si>
  <si>
    <t xml:space="preserve">G3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</si>
</sst>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.00"/>
    <numFmt numFmtId="167" formatCode="General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sz val="2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FF"/>
      <name val="Arial"/>
      <family val="2"/>
      <charset val="1"/>
    </font>
    <font>
      <b val="true"/>
      <sz val="11"/>
      <color rgb="FFFF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000FF"/>
        <bgColor rgb="FF0000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2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7" fontId="0" fillId="0" borderId="6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b val="0"/>
        <color rgb="FFFF0000"/>
      </font>
    </dxf>
    <dxf>
      <font>
        <b val="0"/>
        <color rgb="FFFF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133200</xdr:rowOff>
    </xdr:from>
    <xdr:to>
      <xdr:col>6</xdr:col>
      <xdr:colOff>180000</xdr:colOff>
      <xdr:row>4</xdr:row>
      <xdr:rowOff>36720</xdr:rowOff>
    </xdr:to>
    <xdr:pic>
      <xdr:nvPicPr>
        <xdr:cNvPr id="0" name="Picture 3" descr=""/>
        <xdr:cNvPicPr/>
      </xdr:nvPicPr>
      <xdr:blipFill>
        <a:blip r:embed="rId1"/>
        <a:stretch/>
      </xdr:blipFill>
      <xdr:spPr>
        <a:xfrm>
          <a:off x="70560" y="199080"/>
          <a:ext cx="1461960" cy="51336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S66"/>
  <sheetViews>
    <sheetView showFormulas="false" showGridLines="fals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Y17" activeCellId="0" sqref="Y17"/>
    </sheetView>
  </sheetViews>
  <sheetFormatPr defaultColWidth="3.6875" defaultRowHeight="12.7" zeroHeight="false" outlineLevelRow="0" outlineLevelCol="0"/>
  <cols>
    <col collapsed="false" customWidth="true" hidden="false" outlineLevel="0" max="1" min="1" style="0" width="1"/>
    <col collapsed="false" customWidth="true" hidden="false" outlineLevel="0" max="2" min="2" style="0" width="3.45"/>
    <col collapsed="false" customWidth="true" hidden="false" outlineLevel="0" max="21" min="21" style="0" width="2.65"/>
    <col collapsed="false" customWidth="true" hidden="false" outlineLevel="0" max="23" min="23" style="0" width="4.56"/>
    <col collapsed="false" customWidth="true" hidden="false" outlineLevel="0" max="24" min="24" style="0" width="3.33"/>
    <col collapsed="false" customWidth="true" hidden="false" outlineLevel="0" max="25" min="25" style="0" width="4.89"/>
    <col collapsed="false" customWidth="true" hidden="false" outlineLevel="0" max="26" min="26" style="0" width="5.1"/>
    <col collapsed="false" customWidth="true" hidden="false" outlineLevel="0" max="27" min="27" style="0" width="0.89"/>
  </cols>
  <sheetData>
    <row r="1" customFormat="false" ht="5.2" hidden="false" customHeight="true" outlineLevel="0" collapsed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6" hidden="false" customHeight="true" outlineLevel="0" collapsed="false">
      <c r="H2" s="2" t="s">
        <v>0</v>
      </c>
    </row>
    <row r="3" customFormat="false" ht="16" hidden="false" customHeight="true" outlineLevel="0" collapsed="false">
      <c r="H3" s="2" t="s">
        <v>1</v>
      </c>
    </row>
    <row r="4" customFormat="false" ht="16" hidden="false" customHeight="true" outlineLevel="0" collapsed="false">
      <c r="H4" s="3" t="s">
        <v>2</v>
      </c>
    </row>
    <row r="5" customFormat="false" ht="16" hidden="false" customHeight="true" outlineLevel="0" collapsed="false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5.05" hidden="false" customHeight="true" outlineLevel="0" collapsed="false">
      <c r="B6" s="4"/>
      <c r="C6" s="4"/>
      <c r="D6" s="3"/>
      <c r="E6" s="5"/>
      <c r="F6" s="5"/>
      <c r="G6" s="5"/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"/>
    </row>
    <row r="7" customFormat="false" ht="16" hidden="false" customHeight="true" outlineLevel="0" collapsed="false">
      <c r="B7" s="7" t="s">
        <v>3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9"/>
      <c r="U7" s="10" t="s">
        <v>4</v>
      </c>
      <c r="V7" s="8"/>
      <c r="W7" s="8"/>
      <c r="X7" s="8"/>
      <c r="Y7" s="8"/>
      <c r="Z7" s="8"/>
    </row>
    <row r="8" customFormat="false" ht="5.05" hidden="false" customHeight="true" outlineLevel="0" collapsed="false">
      <c r="B8" s="5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customFormat="false" ht="16" hidden="false" customHeight="true" outlineLevel="0" collapsed="false">
      <c r="B9" s="7" t="s">
        <v>5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customFormat="false" ht="5.05" hidden="false" customHeight="true" outlineLevel="0" collapsed="false">
      <c r="B10" s="5"/>
      <c r="C10" s="11"/>
      <c r="D10" s="6"/>
      <c r="E10" s="5"/>
      <c r="F10" s="5"/>
      <c r="G10" s="5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customFormat="false" ht="16" hidden="false" customHeight="true" outlineLevel="0" collapsed="false">
      <c r="B11" s="7" t="s">
        <v>6</v>
      </c>
      <c r="C11" s="7"/>
      <c r="D11" s="13"/>
      <c r="E11" s="13"/>
      <c r="F11" s="13"/>
      <c r="G11" s="5"/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customFormat="false" ht="5.05" hidden="false" customHeight="true" outlineLevel="0" collapsed="false">
      <c r="B12" s="4"/>
      <c r="C12" s="4"/>
      <c r="D12" s="4"/>
      <c r="E12" s="4"/>
      <c r="F12" s="4"/>
      <c r="G12" s="4"/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customFormat="false" ht="17.3" hidden="false" customHeight="true" outlineLevel="0" collapsed="false">
      <c r="B13" s="15" t="s">
        <v>7</v>
      </c>
      <c r="C13" s="16" t="s">
        <v>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 t="s">
        <v>9</v>
      </c>
      <c r="U13" s="17" t="s">
        <v>10</v>
      </c>
      <c r="V13" s="17" t="s">
        <v>11</v>
      </c>
      <c r="W13" s="17" t="s">
        <v>12</v>
      </c>
      <c r="X13" s="17" t="s">
        <v>13</v>
      </c>
      <c r="Y13" s="17" t="s">
        <v>14</v>
      </c>
      <c r="Z13" s="17" t="s">
        <v>15</v>
      </c>
    </row>
    <row r="14" customFormat="false" ht="15" hidden="false" customHeight="true" outlineLevel="0" collapsed="false">
      <c r="B14" s="18" t="str">
        <f aca="false">IF(C14="","",1)</f>
        <v/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18" t="str">
        <f aca="false">IF(T14="","",INDEX(Grupos!$C$2:$G$45,T14,2))</f>
        <v/>
      </c>
      <c r="V14" s="18" t="str">
        <f aca="false">IF(T14="","",INDEX(Grupos!$C$2:$G$45,T14,3))</f>
        <v/>
      </c>
      <c r="W14" s="18" t="str">
        <f aca="false">IF(T14="","",INDEX(Grupos!$C$2:$G$45,T14,4))</f>
        <v/>
      </c>
      <c r="X14" s="18" t="str">
        <f aca="false">IF(T14="","",INDEX(Grupos!$C$2:$G$45,T14,5))</f>
        <v/>
      </c>
      <c r="Y14" s="20"/>
      <c r="Z14" s="18" t="str">
        <f aca="false">IF(OR(Y14="",T14=""),"",W14*Y14)</f>
        <v/>
      </c>
    </row>
    <row r="15" customFormat="false" ht="15" hidden="false" customHeight="true" outlineLevel="0" collapsed="false">
      <c r="B15" s="18" t="str">
        <f aca="false">IF(C15="","",2)</f>
        <v/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18" t="str">
        <f aca="false">IF(T15="","",INDEX(Grupos!$C$2:$G$45,T15,2))</f>
        <v/>
      </c>
      <c r="V15" s="18" t="str">
        <f aca="false">IF(T15="","",INDEX(Grupos!$C$2:$G$45,T15,3))</f>
        <v/>
      </c>
      <c r="W15" s="18" t="str">
        <f aca="false">IF(T15="","",INDEX(Grupos!$C$2:$G$45,T15,4))</f>
        <v/>
      </c>
      <c r="X15" s="18" t="str">
        <f aca="false">IF(T15="","",INDEX(Grupos!$C$2:$G$45,T15,5))</f>
        <v/>
      </c>
      <c r="Y15" s="20"/>
      <c r="Z15" s="18" t="str">
        <f aca="false">IF(OR(Y15="",T15=""),"",W15*Y15)</f>
        <v/>
      </c>
    </row>
    <row r="16" customFormat="false" ht="15" hidden="false" customHeight="true" outlineLevel="0" collapsed="false">
      <c r="B16" s="18" t="str">
        <f aca="false">IF(C16="","",3)</f>
        <v/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18" t="str">
        <f aca="false">IF(T16="","",INDEX(Grupos!$C$2:$G$45,T16,2))</f>
        <v/>
      </c>
      <c r="V16" s="18" t="str">
        <f aca="false">IF(T16="","",INDEX(Grupos!$C$2:$G$45,T16,3))</f>
        <v/>
      </c>
      <c r="W16" s="18" t="str">
        <f aca="false">IF(T16="","",INDEX(Grupos!$C$2:$G$45,T16,4))</f>
        <v/>
      </c>
      <c r="X16" s="18" t="str">
        <f aca="false">IF(T16="","",INDEX(Grupos!$C$2:$G$45,T16,5))</f>
        <v/>
      </c>
      <c r="Y16" s="20"/>
      <c r="Z16" s="18" t="str">
        <f aca="false">IF(OR(Y16="",T16=""),"",W16*Y16)</f>
        <v/>
      </c>
    </row>
    <row r="17" customFormat="false" ht="15" hidden="false" customHeight="true" outlineLevel="0" collapsed="false">
      <c r="B17" s="18" t="str">
        <f aca="false">IF(C17="","",4)</f>
        <v/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18" t="str">
        <f aca="false">IF(T17="","",INDEX(Grupos!$C$2:$G$45,T17,2))</f>
        <v/>
      </c>
      <c r="V17" s="18" t="str">
        <f aca="false">IF(T17="","",INDEX(Grupos!$C$2:$G$45,T17,3))</f>
        <v/>
      </c>
      <c r="W17" s="18" t="str">
        <f aca="false">IF(T17="","",INDEX(Grupos!$C$2:$G$45,T17,4))</f>
        <v/>
      </c>
      <c r="X17" s="18" t="str">
        <f aca="false">IF(T17="","",INDEX(Grupos!$C$2:$G$45,T17,5))</f>
        <v/>
      </c>
      <c r="Y17" s="20"/>
      <c r="Z17" s="18" t="str">
        <f aca="false">IF(OR(Y17="",T17=""),"",W17*Y17)</f>
        <v/>
      </c>
    </row>
    <row r="18" customFormat="false" ht="15" hidden="false" customHeight="true" outlineLevel="0" collapsed="false">
      <c r="B18" s="18" t="str">
        <f aca="false">IF(C18="","",5)</f>
        <v/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18" t="str">
        <f aca="false">IF(T18="","",INDEX(Grupos!$C$2:$G$45,T18,2))</f>
        <v/>
      </c>
      <c r="V18" s="18" t="str">
        <f aca="false">IF(T18="","",INDEX(Grupos!$C$2:$G$45,T18,3))</f>
        <v/>
      </c>
      <c r="W18" s="18" t="str">
        <f aca="false">IF(T18="","",INDEX(Grupos!$C$2:$G$45,T18,4))</f>
        <v/>
      </c>
      <c r="X18" s="18" t="str">
        <f aca="false">IF(T18="","",INDEX(Grupos!$C$2:$G$45,T18,5))</f>
        <v/>
      </c>
      <c r="Y18" s="20"/>
      <c r="Z18" s="18" t="str">
        <f aca="false">IF(OR(Y18="",T18=""),"",W18*Y18)</f>
        <v/>
      </c>
    </row>
    <row r="19" customFormat="false" ht="15" hidden="false" customHeight="true" outlineLevel="0" collapsed="false">
      <c r="B19" s="18" t="str">
        <f aca="false">IF(C19="","",6)</f>
        <v/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  <c r="U19" s="18" t="str">
        <f aca="false">IF(T19="","",INDEX(Grupos!$C$2:$G$45,T19,2))</f>
        <v/>
      </c>
      <c r="V19" s="18" t="str">
        <f aca="false">IF(T19="","",INDEX(Grupos!$C$2:$G$45,T19,3))</f>
        <v/>
      </c>
      <c r="W19" s="18" t="str">
        <f aca="false">IF(T19="","",INDEX(Grupos!$C$2:$G$45,T19,4))</f>
        <v/>
      </c>
      <c r="X19" s="18" t="str">
        <f aca="false">IF(T19="","",INDEX(Grupos!$C$2:$G$45,T19,5))</f>
        <v/>
      </c>
      <c r="Y19" s="20"/>
      <c r="Z19" s="18" t="str">
        <f aca="false">IF(OR(Y19="",T19=""),"",W19*Y19)</f>
        <v/>
      </c>
      <c r="AS19" s="0" t="s">
        <v>16</v>
      </c>
    </row>
    <row r="20" customFormat="false" ht="15" hidden="false" customHeight="true" outlineLevel="0" collapsed="false">
      <c r="B20" s="18" t="str">
        <f aca="false">IF(C20="","",7)</f>
        <v/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18" t="str">
        <f aca="false">IF(T20="","",INDEX(Grupos!$C$2:$G$45,T20,2))</f>
        <v/>
      </c>
      <c r="V20" s="18" t="str">
        <f aca="false">IF(T20="","",INDEX(Grupos!$C$2:$G$45,T20,3))</f>
        <v/>
      </c>
      <c r="W20" s="18" t="str">
        <f aca="false">IF(T20="","",INDEX(Grupos!$C$2:$G$45,T20,4))</f>
        <v/>
      </c>
      <c r="X20" s="18" t="str">
        <f aca="false">IF(T20="","",INDEX(Grupos!$C$2:$G$45,T20,5))</f>
        <v/>
      </c>
      <c r="Y20" s="20"/>
      <c r="Z20" s="18" t="str">
        <f aca="false">IF(OR(Y20="",T20=""),"",W20*Y20)</f>
        <v/>
      </c>
    </row>
    <row r="21" customFormat="false" ht="15" hidden="false" customHeight="true" outlineLevel="0" collapsed="false">
      <c r="B21" s="18" t="str">
        <f aca="false">IF(C21="","",8)</f>
        <v/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18" t="str">
        <f aca="false">IF(T21="","",INDEX(Grupos!$C$2:$G$45,T21,2))</f>
        <v/>
      </c>
      <c r="V21" s="18" t="str">
        <f aca="false">IF(T21="","",INDEX(Grupos!$C$2:$G$45,T21,3))</f>
        <v/>
      </c>
      <c r="W21" s="18" t="str">
        <f aca="false">IF(T21="","",INDEX(Grupos!$C$2:$G$45,T21,4))</f>
        <v/>
      </c>
      <c r="X21" s="18" t="str">
        <f aca="false">IF(T21="","",INDEX(Grupos!$C$2:$G$45,T21,5))</f>
        <v/>
      </c>
      <c r="Y21" s="20"/>
      <c r="Z21" s="18" t="str">
        <f aca="false">IF(OR(Y21="",T21=""),"",W21*Y21)</f>
        <v/>
      </c>
    </row>
    <row r="22" customFormat="false" ht="15" hidden="false" customHeight="true" outlineLevel="0" collapsed="false">
      <c r="B22" s="18" t="str">
        <f aca="false">IF(C22="","",9)</f>
        <v/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  <c r="U22" s="18" t="str">
        <f aca="false">IF(T22="","",INDEX(Grupos!$C$2:$G$45,T22,2))</f>
        <v/>
      </c>
      <c r="V22" s="18" t="str">
        <f aca="false">IF(T22="","",INDEX(Grupos!$C$2:$G$45,T22,3))</f>
        <v/>
      </c>
      <c r="W22" s="18" t="str">
        <f aca="false">IF(T22="","",INDEX(Grupos!$C$2:$G$45,T22,4))</f>
        <v/>
      </c>
      <c r="X22" s="18" t="str">
        <f aca="false">IF(T22="","",INDEX(Grupos!$C$2:$G$45,T22,5))</f>
        <v/>
      </c>
      <c r="Y22" s="20"/>
      <c r="Z22" s="18" t="str">
        <f aca="false">IF(OR(Y22="",T22=""),"",W22*Y22)</f>
        <v/>
      </c>
    </row>
    <row r="23" customFormat="false" ht="15" hidden="false" customHeight="true" outlineLevel="0" collapsed="false">
      <c r="B23" s="18" t="str">
        <f aca="false">IF(C23="","",10)</f>
        <v/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8" t="str">
        <f aca="false">IF(T23="","",INDEX(Grupos!$C$2:$G$45,T23,2))</f>
        <v/>
      </c>
      <c r="V23" s="18" t="str">
        <f aca="false">IF(T23="","",INDEX(Grupos!$C$2:$G$45,T23,3))</f>
        <v/>
      </c>
      <c r="W23" s="18" t="str">
        <f aca="false">IF(T23="","",INDEX(Grupos!$C$2:$G$45,T23,4))</f>
        <v/>
      </c>
      <c r="X23" s="18" t="str">
        <f aca="false">IF(T23="","",INDEX(Grupos!$C$2:$G$45,T23,5))</f>
        <v/>
      </c>
      <c r="Y23" s="20"/>
      <c r="Z23" s="18" t="str">
        <f aca="false">IF(OR(Y23="",T23=""),"",W23*Y23)</f>
        <v/>
      </c>
    </row>
    <row r="24" customFormat="false" ht="15" hidden="false" customHeight="true" outlineLevel="0" collapsed="false">
      <c r="B24" s="18" t="str">
        <f aca="false">IF(C24="","",11)</f>
        <v/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18" t="str">
        <f aca="false">IF(T24="","",INDEX(Grupos!$C$2:$G$45,T24,2))</f>
        <v/>
      </c>
      <c r="V24" s="18" t="str">
        <f aca="false">IF(T24="","",INDEX(Grupos!$C$2:$G$45,T24,3))</f>
        <v/>
      </c>
      <c r="W24" s="18" t="str">
        <f aca="false">IF(T24="","",INDEX(Grupos!$C$2:$G$45,T24,4))</f>
        <v/>
      </c>
      <c r="X24" s="18" t="str">
        <f aca="false">IF(T24="","",INDEX(Grupos!$C$2:$G$45,T24,5))</f>
        <v/>
      </c>
      <c r="Y24" s="20"/>
      <c r="Z24" s="18" t="str">
        <f aca="false">IF(OR(Y24="",T24=""),"",W24*Y24)</f>
        <v/>
      </c>
    </row>
    <row r="25" customFormat="false" ht="15" hidden="false" customHeight="true" outlineLevel="0" collapsed="false">
      <c r="B25" s="18" t="str">
        <f aca="false">IF(C25="","",12)</f>
        <v/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18" t="str">
        <f aca="false">IF(T25="","",INDEX(Grupos!$C$2:$G$45,T25,2))</f>
        <v/>
      </c>
      <c r="V25" s="18" t="str">
        <f aca="false">IF(T25="","",INDEX(Grupos!$C$2:$G$45,T25,3))</f>
        <v/>
      </c>
      <c r="W25" s="18" t="str">
        <f aca="false">IF(T25="","",INDEX(Grupos!$C$2:$G$45,T25,4))</f>
        <v/>
      </c>
      <c r="X25" s="18" t="str">
        <f aca="false">IF(T25="","",INDEX(Grupos!$C$2:$G$45,T25,5))</f>
        <v/>
      </c>
      <c r="Y25" s="20"/>
      <c r="Z25" s="18" t="str">
        <f aca="false">IF(OR(Y25="",T25=""),"",W25*Y25)</f>
        <v/>
      </c>
    </row>
    <row r="26" customFormat="false" ht="15" hidden="false" customHeight="true" outlineLevel="0" collapsed="false">
      <c r="B26" s="18" t="str">
        <f aca="false">IF(C26="","",13)</f>
        <v/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18" t="str">
        <f aca="false">IF(T26="","",INDEX(Grupos!$C$2:$G$45,T26,2))</f>
        <v/>
      </c>
      <c r="V26" s="18" t="str">
        <f aca="false">IF(T26="","",INDEX(Grupos!$C$2:$G$45,T26,3))</f>
        <v/>
      </c>
      <c r="W26" s="18" t="str">
        <f aca="false">IF(T26="","",INDEX(Grupos!$C$2:$G$45,T26,4))</f>
        <v/>
      </c>
      <c r="X26" s="18" t="str">
        <f aca="false">IF(T26="","",INDEX(Grupos!$C$2:$G$45,T26,5))</f>
        <v/>
      </c>
      <c r="Y26" s="20"/>
      <c r="Z26" s="18" t="str">
        <f aca="false">IF(OR(Y26="",T26=""),"",W26*Y26)</f>
        <v/>
      </c>
    </row>
    <row r="27" customFormat="false" ht="15" hidden="false" customHeight="true" outlineLevel="0" collapsed="false">
      <c r="B27" s="18" t="str">
        <f aca="false">IF(C27="","",14)</f>
        <v/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18" t="str">
        <f aca="false">IF(T27="","",INDEX(Grupos!$C$2:$G$45,T27,2))</f>
        <v/>
      </c>
      <c r="V27" s="18" t="str">
        <f aca="false">IF(T27="","",INDEX(Grupos!$C$2:$G$45,T27,3))</f>
        <v/>
      </c>
      <c r="W27" s="18" t="str">
        <f aca="false">IF(T27="","",INDEX(Grupos!$C$2:$G$45,T27,4))</f>
        <v/>
      </c>
      <c r="X27" s="18" t="str">
        <f aca="false">IF(T27="","",INDEX(Grupos!$C$2:$G$45,T27,5))</f>
        <v/>
      </c>
      <c r="Y27" s="20"/>
      <c r="Z27" s="18" t="str">
        <f aca="false">IF(OR(Y27="",T27=""),"",W27*Y27)</f>
        <v/>
      </c>
    </row>
    <row r="28" customFormat="false" ht="15" hidden="false" customHeight="true" outlineLevel="0" collapsed="false">
      <c r="B28" s="18" t="str">
        <f aca="false">IF(C28="","",15)</f>
        <v/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18" t="str">
        <f aca="false">IF(T28="","",INDEX(Grupos!$C$2:$G$45,T28,2))</f>
        <v/>
      </c>
      <c r="V28" s="18" t="str">
        <f aca="false">IF(T28="","",INDEX(Grupos!$C$2:$G$45,T28,3))</f>
        <v/>
      </c>
      <c r="W28" s="18" t="str">
        <f aca="false">IF(T28="","",INDEX(Grupos!$C$2:$G$45,T28,4))</f>
        <v/>
      </c>
      <c r="X28" s="18" t="str">
        <f aca="false">IF(T28="","",INDEX(Grupos!$C$2:$G$45,T28,5))</f>
        <v/>
      </c>
      <c r="Y28" s="20"/>
      <c r="Z28" s="18" t="str">
        <f aca="false">IF(OR(Y28="",T28=""),"",W28*Y28)</f>
        <v/>
      </c>
    </row>
    <row r="29" customFormat="false" ht="15" hidden="false" customHeight="true" outlineLevel="0" collapsed="false">
      <c r="B29" s="18" t="str">
        <f aca="false">IF(C29="","",16)</f>
        <v/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18" t="str">
        <f aca="false">IF(T29="","",INDEX(Grupos!$C$2:$G$45,T29,2))</f>
        <v/>
      </c>
      <c r="V29" s="18" t="str">
        <f aca="false">IF(T29="","",INDEX(Grupos!$C$2:$G$45,T29,3))</f>
        <v/>
      </c>
      <c r="W29" s="18" t="str">
        <f aca="false">IF(T29="","",INDEX(Grupos!$C$2:$G$45,T29,4))</f>
        <v/>
      </c>
      <c r="X29" s="18" t="str">
        <f aca="false">IF(T29="","",INDEX(Grupos!$C$2:$G$45,T29,5))</f>
        <v/>
      </c>
      <c r="Y29" s="20"/>
      <c r="Z29" s="18" t="str">
        <f aca="false">IF(OR(Y29="",T29=""),"",W29*Y29)</f>
        <v/>
      </c>
    </row>
    <row r="30" customFormat="false" ht="15" hidden="false" customHeight="true" outlineLevel="0" collapsed="false">
      <c r="B30" s="18" t="str">
        <f aca="false">IF(C30="","",17)</f>
        <v/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18" t="str">
        <f aca="false">IF(T30="","",INDEX(Grupos!$C$2:$G$45,T30,2))</f>
        <v/>
      </c>
      <c r="V30" s="18" t="str">
        <f aca="false">IF(T30="","",INDEX(Grupos!$C$2:$G$45,T30,3))</f>
        <v/>
      </c>
      <c r="W30" s="18" t="str">
        <f aca="false">IF(T30="","",INDEX(Grupos!$C$2:$G$45,T30,4))</f>
        <v/>
      </c>
      <c r="X30" s="18" t="str">
        <f aca="false">IF(T30="","",INDEX(Grupos!$C$2:$G$45,T30,5))</f>
        <v/>
      </c>
      <c r="Y30" s="20"/>
      <c r="Z30" s="18" t="str">
        <f aca="false">IF(OR(Y30="",T30=""),"",W30*Y30)</f>
        <v/>
      </c>
    </row>
    <row r="31" customFormat="false" ht="15" hidden="false" customHeight="true" outlineLevel="0" collapsed="false">
      <c r="B31" s="18" t="str">
        <f aca="false">IF(C31="","",18)</f>
        <v/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18" t="str">
        <f aca="false">IF(T31="","",INDEX(Grupos!$C$2:$G$45,T31,2))</f>
        <v/>
      </c>
      <c r="V31" s="18" t="str">
        <f aca="false">IF(T31="","",INDEX(Grupos!$C$2:$G$45,T31,3))</f>
        <v/>
      </c>
      <c r="W31" s="18" t="str">
        <f aca="false">IF(T31="","",INDEX(Grupos!$C$2:$G$45,T31,4))</f>
        <v/>
      </c>
      <c r="X31" s="18" t="str">
        <f aca="false">IF(T31="","",INDEX(Grupos!$C$2:$G$45,T31,5))</f>
        <v/>
      </c>
      <c r="Y31" s="20"/>
      <c r="Z31" s="18" t="str">
        <f aca="false">IF(OR(Y31="",T31=""),"",W31*Y31)</f>
        <v/>
      </c>
    </row>
    <row r="32" customFormat="false" ht="15" hidden="false" customHeight="true" outlineLevel="0" collapsed="false">
      <c r="B32" s="18" t="str">
        <f aca="false">IF(C32="","",19)</f>
        <v/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18" t="str">
        <f aca="false">IF(T32="","",INDEX(Grupos!$C$2:$G$45,T32,2))</f>
        <v/>
      </c>
      <c r="V32" s="18" t="str">
        <f aca="false">IF(T32="","",INDEX(Grupos!$C$2:$G$45,T32,3))</f>
        <v/>
      </c>
      <c r="W32" s="18" t="str">
        <f aca="false">IF(T32="","",INDEX(Grupos!$C$2:$G$45,T32,4))</f>
        <v/>
      </c>
      <c r="X32" s="18" t="str">
        <f aca="false">IF(T32="","",INDEX(Grupos!$C$2:$G$45,T32,5))</f>
        <v/>
      </c>
      <c r="Y32" s="20"/>
      <c r="Z32" s="18" t="str">
        <f aca="false">IF(OR(Y32="",T32=""),"",W32*Y32)</f>
        <v/>
      </c>
    </row>
    <row r="33" customFormat="false" ht="15" hidden="false" customHeight="true" outlineLevel="0" collapsed="false">
      <c r="B33" s="18" t="str">
        <f aca="false">IF(C33="","",20)</f>
        <v/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8" t="str">
        <f aca="false">IF(T33="","",INDEX(Grupos!$C$2:$G$45,T33,2))</f>
        <v/>
      </c>
      <c r="V33" s="18" t="str">
        <f aca="false">IF(T33="","",INDEX(Grupos!$C$2:$G$45,T33,3))</f>
        <v/>
      </c>
      <c r="W33" s="18" t="str">
        <f aca="false">IF(T33="","",INDEX(Grupos!$C$2:$G$45,T33,4))</f>
        <v/>
      </c>
      <c r="X33" s="18" t="str">
        <f aca="false">IF(T33="","",INDEX(Grupos!$C$2:$G$45,T33,5))</f>
        <v/>
      </c>
      <c r="Y33" s="20"/>
      <c r="Z33" s="18" t="str">
        <f aca="false">IF(OR(Y33="",T33=""),"",W33*Y33)</f>
        <v/>
      </c>
    </row>
    <row r="34" customFormat="false" ht="15" hidden="false" customHeight="true" outlineLevel="0" collapsed="false">
      <c r="B34" s="18" t="str">
        <f aca="false">IF(C34="","",21)</f>
        <v/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18" t="str">
        <f aca="false">IF(T34="","",INDEX(Grupos!$C$2:$G$45,T34,2))</f>
        <v/>
      </c>
      <c r="V34" s="18" t="str">
        <f aca="false">IF(T34="","",INDEX(Grupos!$C$2:$G$45,T34,3))</f>
        <v/>
      </c>
      <c r="W34" s="18" t="str">
        <f aca="false">IF(T34="","",INDEX(Grupos!$C$2:$G$45,T34,4))</f>
        <v/>
      </c>
      <c r="X34" s="18" t="str">
        <f aca="false">IF(T34="","",INDEX(Grupos!$C$2:$G$45,T34,5))</f>
        <v/>
      </c>
      <c r="Y34" s="20"/>
      <c r="Z34" s="18" t="str">
        <f aca="false">IF(OR(Y34="",T34=""),"",W34*Y34)</f>
        <v/>
      </c>
    </row>
    <row r="35" customFormat="false" ht="15" hidden="false" customHeight="true" outlineLevel="0" collapsed="false">
      <c r="B35" s="18" t="str">
        <f aca="false">IF(C35="","",22)</f>
        <v/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18" t="str">
        <f aca="false">IF(T35="","",INDEX(Grupos!$C$2:$G$45,T35,2))</f>
        <v/>
      </c>
      <c r="V35" s="18" t="str">
        <f aca="false">IF(T35="","",INDEX(Grupos!$C$2:$G$45,T35,3))</f>
        <v/>
      </c>
      <c r="W35" s="18" t="str">
        <f aca="false">IF(T35="","",INDEX(Grupos!$C$2:$G$45,T35,4))</f>
        <v/>
      </c>
      <c r="X35" s="18" t="str">
        <f aca="false">IF(T35="","",INDEX(Grupos!$C$2:$G$45,T35,5))</f>
        <v/>
      </c>
      <c r="Y35" s="20"/>
      <c r="Z35" s="18" t="str">
        <f aca="false">IF(OR(Y35="",T35=""),"",W35*Y35)</f>
        <v/>
      </c>
    </row>
    <row r="36" customFormat="false" ht="15" hidden="false" customHeight="true" outlineLevel="0" collapsed="false">
      <c r="B36" s="18" t="str">
        <f aca="false">IF(C36="","",23)</f>
        <v/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  <c r="U36" s="18" t="str">
        <f aca="false">IF(T36="","",INDEX(Grupos!$C$2:$G$45,T36,2))</f>
        <v/>
      </c>
      <c r="V36" s="18" t="str">
        <f aca="false">IF(T36="","",INDEX(Grupos!$C$2:$G$45,T36,3))</f>
        <v/>
      </c>
      <c r="W36" s="18" t="str">
        <f aca="false">IF(T36="","",INDEX(Grupos!$C$2:$G$45,T36,4))</f>
        <v/>
      </c>
      <c r="X36" s="18" t="str">
        <f aca="false">IF(T36="","",INDEX(Grupos!$C$2:$G$45,T36,5))</f>
        <v/>
      </c>
      <c r="Y36" s="20"/>
      <c r="Z36" s="18" t="str">
        <f aca="false">IF(OR(Y36="",T36=""),"",W36*Y36)</f>
        <v/>
      </c>
    </row>
    <row r="37" customFormat="false" ht="15" hidden="false" customHeight="true" outlineLevel="0" collapsed="false">
      <c r="B37" s="18" t="str">
        <f aca="false">IF(C37="","",24)</f>
        <v/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  <c r="U37" s="18" t="str">
        <f aca="false">IF(T37="","",INDEX(Grupos!$C$2:$G$45,T37,2))</f>
        <v/>
      </c>
      <c r="V37" s="18" t="str">
        <f aca="false">IF(T37="","",INDEX(Grupos!$C$2:$G$45,T37,3))</f>
        <v/>
      </c>
      <c r="W37" s="18" t="str">
        <f aca="false">IF(T37="","",INDEX(Grupos!$C$2:$G$45,T37,4))</f>
        <v/>
      </c>
      <c r="X37" s="18" t="str">
        <f aca="false">IF(T37="","",INDEX(Grupos!$C$2:$G$45,T37,5))</f>
        <v/>
      </c>
      <c r="Y37" s="20"/>
      <c r="Z37" s="18" t="str">
        <f aca="false">IF(OR(Y37="",T37=""),"",W37*Y37)</f>
        <v/>
      </c>
    </row>
    <row r="38" customFormat="false" ht="15" hidden="false" customHeight="true" outlineLevel="0" collapsed="false">
      <c r="B38" s="18" t="str">
        <f aca="false">IF(C38="","",25)</f>
        <v/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18" t="str">
        <f aca="false">IF(T38="","",INDEX(Grupos!$C$2:$G$45,T38,2))</f>
        <v/>
      </c>
      <c r="V38" s="18" t="str">
        <f aca="false">IF(T38="","",INDEX(Grupos!$C$2:$G$45,T38,3))</f>
        <v/>
      </c>
      <c r="W38" s="18" t="str">
        <f aca="false">IF(T38="","",INDEX(Grupos!$C$2:$G$45,T38,4))</f>
        <v/>
      </c>
      <c r="X38" s="18" t="str">
        <f aca="false">IF(T38="","",INDEX(Grupos!$C$2:$G$45,T38,5))</f>
        <v/>
      </c>
      <c r="Y38" s="20"/>
      <c r="Z38" s="18" t="str">
        <f aca="false">IF(OR(Y38="",T38=""),"",W38*Y38)</f>
        <v/>
      </c>
    </row>
    <row r="39" customFormat="false" ht="15" hidden="false" customHeight="true" outlineLevel="0" collapsed="false">
      <c r="B39" s="18" t="str">
        <f aca="false">IF(C39="","",26)</f>
        <v/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  <c r="U39" s="18" t="str">
        <f aca="false">IF(T39="","",INDEX(Grupos!$C$2:$G$45,T39,2))</f>
        <v/>
      </c>
      <c r="V39" s="18" t="str">
        <f aca="false">IF(T39="","",INDEX(Grupos!$C$2:$G$45,T39,3))</f>
        <v/>
      </c>
      <c r="W39" s="18" t="str">
        <f aca="false">IF(T39="","",INDEX(Grupos!$C$2:$G$45,T39,4))</f>
        <v/>
      </c>
      <c r="X39" s="18" t="str">
        <f aca="false">IF(T39="","",INDEX(Grupos!$C$2:$G$45,T39,5))</f>
        <v/>
      </c>
      <c r="Y39" s="20"/>
      <c r="Z39" s="18" t="str">
        <f aca="false">IF(OR(Y39="",T39=""),"",W39*Y39)</f>
        <v/>
      </c>
    </row>
    <row r="40" customFormat="false" ht="15" hidden="false" customHeight="true" outlineLevel="0" collapsed="false">
      <c r="B40" s="18" t="str">
        <f aca="false">IF(C40="","",27)</f>
        <v/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18" t="str">
        <f aca="false">IF(T40="","",INDEX(Grupos!$C$2:$G$45,T40,2))</f>
        <v/>
      </c>
      <c r="V40" s="18" t="str">
        <f aca="false">IF(T40="","",INDEX(Grupos!$C$2:$G$45,T40,3))</f>
        <v/>
      </c>
      <c r="W40" s="18" t="str">
        <f aca="false">IF(T40="","",INDEX(Grupos!$C$2:$G$45,T40,4))</f>
        <v/>
      </c>
      <c r="X40" s="18" t="str">
        <f aca="false">IF(T40="","",INDEX(Grupos!$C$2:$G$45,T40,5))</f>
        <v/>
      </c>
      <c r="Y40" s="20"/>
      <c r="Z40" s="18" t="str">
        <f aca="false">IF(OR(Y40="",T40=""),"",W40*Y40)</f>
        <v/>
      </c>
    </row>
    <row r="41" customFormat="false" ht="15" hidden="false" customHeight="true" outlineLevel="0" collapsed="false">
      <c r="B41" s="18" t="str">
        <f aca="false">IF(C41="","",28)</f>
        <v/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U41" s="18" t="str">
        <f aca="false">IF(T41="","",INDEX(Grupos!$C$2:$G$45,T41,2))</f>
        <v/>
      </c>
      <c r="V41" s="18" t="str">
        <f aca="false">IF(T41="","",INDEX(Grupos!$C$2:$G$45,T41,3))</f>
        <v/>
      </c>
      <c r="W41" s="18" t="str">
        <f aca="false">IF(T41="","",INDEX(Grupos!$C$2:$G$45,T41,4))</f>
        <v/>
      </c>
      <c r="X41" s="18" t="str">
        <f aca="false">IF(T41="","",INDEX(Grupos!$C$2:$G$45,T41,5))</f>
        <v/>
      </c>
      <c r="Y41" s="20"/>
      <c r="Z41" s="18" t="str">
        <f aca="false">IF(OR(Y41="",T41=""),"",W41*Y41)</f>
        <v/>
      </c>
    </row>
    <row r="42" customFormat="false" ht="15" hidden="false" customHeight="true" outlineLevel="0" collapsed="false">
      <c r="B42" s="18" t="str">
        <f aca="false">IF(C42="","",29)</f>
        <v/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  <c r="U42" s="18" t="str">
        <f aca="false">IF(T42="","",INDEX(Grupos!$C$2:$G$45,T42,2))</f>
        <v/>
      </c>
      <c r="V42" s="18" t="str">
        <f aca="false">IF(T42="","",INDEX(Grupos!$C$2:$G$45,T42,3))</f>
        <v/>
      </c>
      <c r="W42" s="18" t="str">
        <f aca="false">IF(T42="","",INDEX(Grupos!$C$2:$G$45,T42,4))</f>
        <v/>
      </c>
      <c r="X42" s="18" t="str">
        <f aca="false">IF(T42="","",INDEX(Grupos!$C$2:$G$45,T42,5))</f>
        <v/>
      </c>
      <c r="Y42" s="20"/>
      <c r="Z42" s="18" t="str">
        <f aca="false">IF(OR(Y42="",T42=""),"",W42*Y42)</f>
        <v/>
      </c>
    </row>
    <row r="43" customFormat="false" ht="15" hidden="false" customHeight="true" outlineLevel="0" collapsed="false">
      <c r="B43" s="18" t="str">
        <f aca="false">IF(C43="","",30)</f>
        <v/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18" t="str">
        <f aca="false">IF(T43="","",INDEX(Grupos!$C$2:$G$45,T43,2))</f>
        <v/>
      </c>
      <c r="V43" s="18" t="str">
        <f aca="false">IF(T43="","",INDEX(Grupos!$C$2:$G$45,T43,3))</f>
        <v/>
      </c>
      <c r="W43" s="18" t="str">
        <f aca="false">IF(T43="","",INDEX(Grupos!$C$2:$G$45,T43,4))</f>
        <v/>
      </c>
      <c r="X43" s="18" t="str">
        <f aca="false">IF(T43="","",INDEX(Grupos!$C$2:$G$45,T43,5))</f>
        <v/>
      </c>
      <c r="Y43" s="20"/>
      <c r="Z43" s="18" t="str">
        <f aca="false">IF(OR(Y43="",T43=""),"",W43*Y43)</f>
        <v/>
      </c>
    </row>
    <row r="44" customFormat="false" ht="15" hidden="false" customHeight="true" outlineLevel="0" collapsed="false">
      <c r="B44" s="18" t="str">
        <f aca="false">IF(C44="","",31)</f>
        <v/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U44" s="18" t="str">
        <f aca="false">IF(T44="","",INDEX(Grupos!$C$2:$G$45,T44,2))</f>
        <v/>
      </c>
      <c r="V44" s="18" t="str">
        <f aca="false">IF(T44="","",INDEX(Grupos!$C$2:$G$45,T44,3))</f>
        <v/>
      </c>
      <c r="W44" s="18" t="str">
        <f aca="false">IF(T44="","",INDEX(Grupos!$C$2:$G$45,T44,4))</f>
        <v/>
      </c>
      <c r="X44" s="18" t="str">
        <f aca="false">IF(T44="","",INDEX(Grupos!$C$2:$G$45,T44,5))</f>
        <v/>
      </c>
      <c r="Y44" s="20"/>
      <c r="Z44" s="18" t="str">
        <f aca="false">IF(OR(Y44="",T44=""),"",W44*Y44)</f>
        <v/>
      </c>
    </row>
    <row r="45" customFormat="false" ht="15" hidden="false" customHeight="true" outlineLevel="0" collapsed="false">
      <c r="B45" s="18" t="str">
        <f aca="false">IF(C45="","",32)</f>
        <v/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  <c r="U45" s="18" t="str">
        <f aca="false">IF(T45="","",INDEX(Grupos!$C$2:$G$45,T45,2))</f>
        <v/>
      </c>
      <c r="V45" s="18"/>
      <c r="W45" s="18"/>
      <c r="X45" s="18"/>
      <c r="Y45" s="20"/>
      <c r="Z45" s="18"/>
    </row>
    <row r="46" customFormat="false" ht="12.7" hidden="false" customHeight="false" outlineLevel="0" collapsed="false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4"/>
      <c r="W46" s="24"/>
      <c r="X46" s="24"/>
      <c r="Y46" s="24"/>
      <c r="Z46" s="24"/>
    </row>
    <row r="47" customFormat="false" ht="15" hidden="false" customHeight="true" outlineLevel="0" collapsed="false">
      <c r="B47" s="25" t="s">
        <v>17</v>
      </c>
      <c r="C47" s="25"/>
      <c r="D47" s="25"/>
      <c r="E47" s="26"/>
      <c r="F47" s="26"/>
      <c r="G47" s="26"/>
      <c r="H47" s="26"/>
      <c r="I47" s="26"/>
      <c r="K47" s="27" t="s">
        <v>18</v>
      </c>
      <c r="L47" s="27"/>
      <c r="M47" s="27"/>
      <c r="T47" s="24"/>
      <c r="U47" s="24"/>
      <c r="V47" s="28" t="s">
        <v>19</v>
      </c>
      <c r="W47" s="28"/>
      <c r="X47" s="28"/>
      <c r="Y47" s="28"/>
      <c r="Z47" s="24"/>
    </row>
    <row r="48" customFormat="false" ht="16" hidden="false" customHeight="true" outlineLevel="0" collapsed="false">
      <c r="B48" s="29" t="s">
        <v>20</v>
      </c>
      <c r="C48" s="29"/>
      <c r="D48" s="29"/>
      <c r="E48" s="29"/>
      <c r="F48" s="29"/>
      <c r="G48" s="30" t="n">
        <v>1</v>
      </c>
      <c r="H48" s="30" t="n">
        <v>2</v>
      </c>
      <c r="I48" s="30" t="n">
        <v>3</v>
      </c>
      <c r="J48" s="31"/>
      <c r="K48" s="32" t="s">
        <v>20</v>
      </c>
      <c r="L48" s="32"/>
      <c r="M48" s="32"/>
      <c r="N48" s="32"/>
      <c r="O48" s="30" t="n">
        <v>1</v>
      </c>
      <c r="P48" s="30"/>
      <c r="Q48" s="33" t="n">
        <v>2</v>
      </c>
      <c r="R48" s="33"/>
      <c r="S48" s="33" t="n">
        <v>3</v>
      </c>
      <c r="T48" s="33"/>
      <c r="U48" s="24"/>
      <c r="V48" s="34" t="n">
        <f aca="false">(O50+Q50+S50)/10</f>
        <v>0</v>
      </c>
      <c r="W48" s="34"/>
      <c r="X48" s="34"/>
      <c r="Y48" s="34"/>
      <c r="Z48" s="24"/>
    </row>
    <row r="49" customFormat="false" ht="16" hidden="false" customHeight="true" outlineLevel="0" collapsed="false">
      <c r="B49" s="35" t="s">
        <v>21</v>
      </c>
      <c r="C49" s="35"/>
      <c r="D49" s="35"/>
      <c r="E49" s="35"/>
      <c r="F49" s="35"/>
      <c r="G49" s="36" t="n">
        <v>20</v>
      </c>
      <c r="H49" s="36" t="n">
        <v>20</v>
      </c>
      <c r="I49" s="36" t="n">
        <v>20</v>
      </c>
      <c r="J49" s="31"/>
      <c r="K49" s="37" t="s">
        <v>22</v>
      </c>
      <c r="L49" s="37"/>
      <c r="M49" s="37"/>
      <c r="N49" s="37"/>
      <c r="O49" s="38" t="n">
        <f aca="false">Soma!G34</f>
        <v>0</v>
      </c>
      <c r="P49" s="38"/>
      <c r="Q49" s="38" t="n">
        <f aca="false">Soma!H34</f>
        <v>0</v>
      </c>
      <c r="R49" s="38"/>
      <c r="S49" s="38" t="n">
        <f aca="false">Soma!I34</f>
        <v>0</v>
      </c>
      <c r="T49" s="38"/>
      <c r="U49" s="24"/>
      <c r="V49" s="34"/>
      <c r="W49" s="34"/>
      <c r="X49" s="34"/>
      <c r="Y49" s="34"/>
      <c r="Z49" s="24"/>
    </row>
    <row r="50" customFormat="false" ht="16" hidden="false" customHeight="true" outlineLevel="0" collapsed="false">
      <c r="B50" s="35" t="s">
        <v>23</v>
      </c>
      <c r="C50" s="35"/>
      <c r="D50" s="35"/>
      <c r="E50" s="35"/>
      <c r="F50" s="35"/>
      <c r="G50" s="36" t="n">
        <v>30</v>
      </c>
      <c r="H50" s="36" t="n">
        <v>30</v>
      </c>
      <c r="I50" s="36" t="n">
        <v>40</v>
      </c>
      <c r="J50" s="31"/>
      <c r="K50" s="37" t="s">
        <v>24</v>
      </c>
      <c r="L50" s="37"/>
      <c r="M50" s="37"/>
      <c r="N50" s="37"/>
      <c r="O50" s="38" t="n">
        <f aca="false">IF(O49&gt;30,30,O49)</f>
        <v>0</v>
      </c>
      <c r="P50" s="38"/>
      <c r="Q50" s="38" t="n">
        <f aca="false">IF(Q49&gt;30,30,Q49)</f>
        <v>0</v>
      </c>
      <c r="R50" s="38"/>
      <c r="S50" s="38" t="n">
        <f aca="false">IF(S49&gt;40,40,S49)</f>
        <v>0</v>
      </c>
      <c r="T50" s="38"/>
      <c r="U50" s="24"/>
      <c r="V50" s="39" t="str">
        <f aca="false">IF(OR(O49&lt;20,Q49&lt;20,S49&lt;20,V48&lt;7),"Insuficiente","Aprovado")</f>
        <v>Insuficiente</v>
      </c>
      <c r="W50" s="39"/>
      <c r="X50" s="39"/>
      <c r="Y50" s="39"/>
      <c r="Z50" s="24"/>
    </row>
    <row r="51" customFormat="false" ht="12.7" hidden="false" customHeight="false" outlineLevel="0" collapsed="false">
      <c r="T51" s="24"/>
      <c r="U51" s="24"/>
      <c r="V51" s="24"/>
      <c r="W51" s="24"/>
      <c r="X51" s="24"/>
      <c r="Y51" s="24"/>
      <c r="Z51" s="24"/>
    </row>
    <row r="52" customFormat="false" ht="12.7" hidden="false" customHeight="false" outlineLevel="0" collapsed="false">
      <c r="T52" s="24"/>
      <c r="U52" s="24"/>
      <c r="V52" s="24"/>
      <c r="W52" s="24"/>
      <c r="X52" s="24"/>
      <c r="Y52" s="24"/>
      <c r="Z52" s="24"/>
    </row>
    <row r="53" customFormat="false" ht="12.7" hidden="false" customHeight="false" outlineLevel="0" collapsed="false">
      <c r="T53" s="24"/>
      <c r="U53" s="24"/>
      <c r="V53" s="24"/>
      <c r="W53" s="24"/>
      <c r="X53" s="24"/>
      <c r="Y53" s="24"/>
      <c r="Z53" s="24"/>
    </row>
    <row r="54" customFormat="false" ht="12.7" hidden="false" customHeight="false" outlineLevel="0" collapsed="false">
      <c r="T54" s="24"/>
      <c r="U54" s="24"/>
      <c r="V54" s="24"/>
      <c r="W54" s="24"/>
      <c r="X54" s="24"/>
      <c r="Y54" s="24"/>
      <c r="Z54" s="24"/>
    </row>
    <row r="55" customFormat="false" ht="12.7" hidden="false" customHeight="false" outlineLevel="0" collapsed="false">
      <c r="T55" s="24"/>
      <c r="U55" s="24"/>
      <c r="V55" s="24"/>
      <c r="W55" s="24"/>
      <c r="X55" s="24"/>
      <c r="Y55" s="24"/>
      <c r="Z55" s="24"/>
    </row>
    <row r="56" customFormat="false" ht="12.7" hidden="false" customHeight="false" outlineLevel="0" collapsed="false">
      <c r="T56" s="24"/>
      <c r="U56" s="24"/>
      <c r="V56" s="24"/>
      <c r="W56" s="24"/>
      <c r="X56" s="24"/>
      <c r="Y56" s="24"/>
      <c r="Z56" s="24"/>
    </row>
    <row r="57" customFormat="false" ht="12.7" hidden="false" customHeight="false" outlineLevel="0" collapsed="false">
      <c r="T57" s="24"/>
      <c r="U57" s="24"/>
      <c r="V57" s="24"/>
      <c r="W57" s="24"/>
      <c r="X57" s="24"/>
      <c r="Y57" s="24"/>
      <c r="Z57" s="24"/>
    </row>
    <row r="58" customFormat="false" ht="12.7" hidden="false" customHeight="false" outlineLevel="0" collapsed="false">
      <c r="T58" s="24"/>
      <c r="U58" s="24"/>
      <c r="V58" s="24"/>
      <c r="W58" s="24"/>
      <c r="X58" s="24"/>
      <c r="Y58" s="24"/>
      <c r="Z58" s="24"/>
    </row>
    <row r="59" customFormat="false" ht="12.7" hidden="false" customHeight="false" outlineLevel="0" collapsed="false">
      <c r="T59" s="24"/>
      <c r="U59" s="24"/>
      <c r="V59" s="24"/>
      <c r="W59" s="24"/>
      <c r="X59" s="24"/>
      <c r="Y59" s="24"/>
      <c r="Z59" s="24"/>
    </row>
    <row r="60" customFormat="false" ht="12.7" hidden="false" customHeight="false" outlineLevel="0" collapsed="false">
      <c r="U60" s="24"/>
      <c r="V60" s="24"/>
      <c r="W60" s="24"/>
      <c r="X60" s="24"/>
      <c r="Y60" s="24"/>
      <c r="Z60" s="24"/>
    </row>
    <row r="61" customFormat="false" ht="12.7" hidden="false" customHeight="false" outlineLevel="0" collapsed="false">
      <c r="U61" s="24"/>
      <c r="V61" s="24"/>
      <c r="W61" s="24"/>
      <c r="X61" s="24"/>
      <c r="Y61" s="24"/>
      <c r="Z61" s="24"/>
    </row>
    <row r="62" customFormat="false" ht="12.7" hidden="false" customHeight="false" outlineLevel="0" collapsed="false">
      <c r="U62" s="24"/>
      <c r="V62" s="24"/>
      <c r="W62" s="24"/>
      <c r="X62" s="24"/>
      <c r="Y62" s="24"/>
      <c r="Z62" s="24"/>
    </row>
    <row r="63" customFormat="false" ht="12.7" hidden="false" customHeight="false" outlineLevel="0" collapsed="false">
      <c r="U63" s="24"/>
      <c r="V63" s="24"/>
      <c r="W63" s="24"/>
      <c r="X63" s="24"/>
      <c r="Y63" s="24"/>
      <c r="Z63" s="24"/>
    </row>
    <row r="64" customFormat="false" ht="12.7" hidden="false" customHeight="false" outlineLevel="0" collapsed="false">
      <c r="U64" s="24"/>
      <c r="V64" s="24"/>
      <c r="W64" s="24"/>
      <c r="X64" s="24"/>
      <c r="Y64" s="24"/>
      <c r="Z64" s="24"/>
    </row>
    <row r="65" customFormat="false" ht="12.7" hidden="false" customHeight="false" outlineLevel="0" collapsed="false">
      <c r="U65" s="24"/>
      <c r="V65" s="24"/>
      <c r="W65" s="24"/>
      <c r="X65" s="24"/>
      <c r="Y65" s="24"/>
      <c r="Z65" s="24"/>
    </row>
    <row r="66" customFormat="false" ht="12.7" hidden="false" customHeight="false" outlineLevel="0" collapsed="false">
      <c r="U66" s="24"/>
      <c r="V66" s="24"/>
      <c r="W66" s="24"/>
      <c r="X66" s="24"/>
      <c r="Y66" s="24"/>
      <c r="Z66" s="24"/>
    </row>
  </sheetData>
  <mergeCells count="60">
    <mergeCell ref="B7:C7"/>
    <mergeCell ref="D7:R7"/>
    <mergeCell ref="V7:Z7"/>
    <mergeCell ref="B9:C9"/>
    <mergeCell ref="D9:Z9"/>
    <mergeCell ref="B11:C11"/>
    <mergeCell ref="D11:F11"/>
    <mergeCell ref="C13:S13"/>
    <mergeCell ref="C14:S14"/>
    <mergeCell ref="C15:S15"/>
    <mergeCell ref="C16:S16"/>
    <mergeCell ref="C17:S17"/>
    <mergeCell ref="C18:S18"/>
    <mergeCell ref="C19:S19"/>
    <mergeCell ref="C20:S20"/>
    <mergeCell ref="C21:S21"/>
    <mergeCell ref="C22:S22"/>
    <mergeCell ref="C23:S23"/>
    <mergeCell ref="C24:S24"/>
    <mergeCell ref="C25:S25"/>
    <mergeCell ref="C26:S26"/>
    <mergeCell ref="C27:S27"/>
    <mergeCell ref="C28:S28"/>
    <mergeCell ref="C29:S29"/>
    <mergeCell ref="C30:S30"/>
    <mergeCell ref="C31:S31"/>
    <mergeCell ref="C32:S32"/>
    <mergeCell ref="C33:S33"/>
    <mergeCell ref="C34:S34"/>
    <mergeCell ref="C35:S35"/>
    <mergeCell ref="C36:S36"/>
    <mergeCell ref="C37:S37"/>
    <mergeCell ref="C38:S38"/>
    <mergeCell ref="C39:S39"/>
    <mergeCell ref="C40:S40"/>
    <mergeCell ref="C41:S41"/>
    <mergeCell ref="C42:S42"/>
    <mergeCell ref="C43:S43"/>
    <mergeCell ref="C44:S44"/>
    <mergeCell ref="C45:S45"/>
    <mergeCell ref="B47:D47"/>
    <mergeCell ref="K47:M47"/>
    <mergeCell ref="V47:Y47"/>
    <mergeCell ref="B48:F48"/>
    <mergeCell ref="K48:N48"/>
    <mergeCell ref="O48:P48"/>
    <mergeCell ref="Q48:R48"/>
    <mergeCell ref="S48:T48"/>
    <mergeCell ref="V48:Y49"/>
    <mergeCell ref="B49:F49"/>
    <mergeCell ref="K49:N49"/>
    <mergeCell ref="O49:P49"/>
    <mergeCell ref="Q49:R49"/>
    <mergeCell ref="S49:T49"/>
    <mergeCell ref="B50:F50"/>
    <mergeCell ref="K50:N50"/>
    <mergeCell ref="O50:P50"/>
    <mergeCell ref="Q50:R50"/>
    <mergeCell ref="S50:T50"/>
    <mergeCell ref="V50:Y50"/>
  </mergeCells>
  <conditionalFormatting sqref="O50:T50">
    <cfRule type="cellIs" priority="2" operator="lessThan" aboveAverage="0" equalAverage="0" bottom="0" percent="0" rank="0" text="" dxfId="0">
      <formula>20</formula>
    </cfRule>
  </conditionalFormatting>
  <conditionalFormatting sqref="V50:Y50">
    <cfRule type="cellIs" priority="3" operator="equal" aboveAverage="0" equalAverage="0" bottom="0" percent="0" rank="0" text="" dxfId="1">
      <formula>"Insuficiente"</formula>
    </cfRule>
  </conditionalFormatting>
  <printOptions headings="false" gridLines="false" gridLinesSet="true" horizontalCentered="false" verticalCentered="false"/>
  <pageMargins left="0.39375" right="0.39375" top="0.708333333333333" bottom="0.708333333333333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46"/>
  <sheetViews>
    <sheetView showFormulas="false" showGridLines="fals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K9" activeCellId="0" sqref="K9"/>
    </sheetView>
  </sheetViews>
  <sheetFormatPr defaultColWidth="9.13671875" defaultRowHeight="12.7" zeroHeight="false" outlineLevelRow="0" outlineLevelCol="0"/>
  <cols>
    <col collapsed="false" customWidth="true" hidden="false" outlineLevel="0" max="1" min="1" style="40" width="2.12"/>
    <col collapsed="false" customWidth="true" hidden="false" outlineLevel="0" max="2" min="2" style="41" width="15.28"/>
    <col collapsed="false" customWidth="true" hidden="false" outlineLevel="0" max="4" min="3" style="40" width="7.11"/>
    <col collapsed="false" customWidth="true" hidden="false" outlineLevel="0" max="7" min="5" style="42" width="7.11"/>
    <col collapsed="false" customWidth="true" hidden="false" outlineLevel="0" max="8" min="8" style="43" width="100.8"/>
    <col collapsed="false" customWidth="false" hidden="false" outlineLevel="0" max="1024" min="9" style="40" width="9.13"/>
  </cols>
  <sheetData>
    <row r="1" customFormat="false" ht="12.7" hidden="false" customHeight="false" outlineLevel="0" collapsed="false">
      <c r="C1" s="44" t="s">
        <v>9</v>
      </c>
      <c r="D1" s="44" t="s">
        <v>10</v>
      </c>
      <c r="E1" s="44" t="s">
        <v>11</v>
      </c>
      <c r="F1" s="44" t="s">
        <v>12</v>
      </c>
      <c r="G1" s="44" t="s">
        <v>13</v>
      </c>
      <c r="H1" s="45" t="s">
        <v>25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customFormat="false" ht="25.35" hidden="false" customHeight="true" outlineLevel="0" collapsed="false">
      <c r="B2" s="47" t="s">
        <v>26</v>
      </c>
      <c r="C2" s="48" t="n">
        <v>1</v>
      </c>
      <c r="D2" s="49" t="n">
        <v>1</v>
      </c>
      <c r="E2" s="49" t="n">
        <v>1</v>
      </c>
      <c r="F2" s="49" t="n">
        <v>5</v>
      </c>
      <c r="G2" s="49" t="s">
        <v>27</v>
      </c>
      <c r="H2" s="50" t="s">
        <v>28</v>
      </c>
    </row>
    <row r="3" customFormat="false" ht="12.7" hidden="false" customHeight="false" outlineLevel="0" collapsed="false">
      <c r="B3" s="47"/>
      <c r="C3" s="48" t="n">
        <v>2</v>
      </c>
      <c r="D3" s="49" t="n">
        <v>1</v>
      </c>
      <c r="E3" s="49" t="n">
        <v>2</v>
      </c>
      <c r="F3" s="49" t="n">
        <v>2</v>
      </c>
      <c r="G3" s="49" t="s">
        <v>27</v>
      </c>
      <c r="H3" s="50" t="s">
        <v>29</v>
      </c>
    </row>
    <row r="4" customFormat="false" ht="13.4" hidden="false" customHeight="true" outlineLevel="0" collapsed="false">
      <c r="B4" s="47"/>
      <c r="C4" s="51" t="n">
        <v>3</v>
      </c>
      <c r="D4" s="49" t="n">
        <v>1</v>
      </c>
      <c r="E4" s="49" t="n">
        <v>3</v>
      </c>
      <c r="F4" s="49" t="n">
        <v>5</v>
      </c>
      <c r="G4" s="49" t="s">
        <v>27</v>
      </c>
      <c r="H4" s="50" t="s">
        <v>30</v>
      </c>
    </row>
    <row r="5" customFormat="false" ht="25.35" hidden="false" customHeight="false" outlineLevel="0" collapsed="false">
      <c r="B5" s="47"/>
      <c r="C5" s="48" t="n">
        <v>4</v>
      </c>
      <c r="D5" s="49" t="n">
        <v>1</v>
      </c>
      <c r="E5" s="49" t="n">
        <v>4</v>
      </c>
      <c r="F5" s="49" t="n">
        <v>5</v>
      </c>
      <c r="G5" s="49" t="s">
        <v>27</v>
      </c>
      <c r="H5" s="50" t="s">
        <v>31</v>
      </c>
    </row>
    <row r="6" customFormat="false" ht="12.7" hidden="false" customHeight="false" outlineLevel="0" collapsed="false">
      <c r="B6" s="47"/>
      <c r="C6" s="48" t="n">
        <v>5</v>
      </c>
      <c r="D6" s="49" t="n">
        <v>1</v>
      </c>
      <c r="E6" s="49" t="n">
        <v>5</v>
      </c>
      <c r="F6" s="49" t="n">
        <v>5</v>
      </c>
      <c r="G6" s="49" t="s">
        <v>32</v>
      </c>
      <c r="H6" s="50" t="s">
        <v>33</v>
      </c>
    </row>
    <row r="7" customFormat="false" ht="12.7" hidden="false" customHeight="false" outlineLevel="0" collapsed="false">
      <c r="B7" s="47"/>
      <c r="C7" s="51" t="n">
        <v>6</v>
      </c>
      <c r="D7" s="49" t="n">
        <v>1</v>
      </c>
      <c r="E7" s="49" t="n">
        <v>6</v>
      </c>
      <c r="F7" s="49" t="n">
        <v>10</v>
      </c>
      <c r="G7" s="49" t="s">
        <v>32</v>
      </c>
      <c r="H7" s="50" t="s">
        <v>34</v>
      </c>
    </row>
    <row r="8" customFormat="false" ht="25.35" hidden="false" customHeight="false" outlineLevel="0" collapsed="false">
      <c r="A8" s="40" t="n">
        <v>17</v>
      </c>
      <c r="B8" s="47"/>
      <c r="C8" s="48" t="n">
        <v>7</v>
      </c>
      <c r="D8" s="49" t="n">
        <v>1</v>
      </c>
      <c r="E8" s="49" t="n">
        <v>7</v>
      </c>
      <c r="F8" s="49" t="n">
        <v>0.3</v>
      </c>
      <c r="G8" s="49" t="s">
        <v>35</v>
      </c>
      <c r="H8" s="50" t="s">
        <v>36</v>
      </c>
    </row>
    <row r="9" customFormat="false" ht="25.35" hidden="false" customHeight="true" outlineLevel="0" collapsed="false">
      <c r="B9" s="52" t="s">
        <v>37</v>
      </c>
      <c r="C9" s="53" t="n">
        <v>8</v>
      </c>
      <c r="D9" s="54" t="n">
        <v>2</v>
      </c>
      <c r="E9" s="54" t="n">
        <v>1</v>
      </c>
      <c r="F9" s="54" t="n">
        <v>5</v>
      </c>
      <c r="G9" s="54" t="s">
        <v>27</v>
      </c>
      <c r="H9" s="55" t="s">
        <v>38</v>
      </c>
    </row>
    <row r="10" customFormat="false" ht="38.05" hidden="false" customHeight="false" outlineLevel="0" collapsed="false">
      <c r="B10" s="52"/>
      <c r="C10" s="56" t="n">
        <v>9</v>
      </c>
      <c r="D10" s="54" t="n">
        <v>2</v>
      </c>
      <c r="E10" s="54" t="n">
        <v>2</v>
      </c>
      <c r="F10" s="54" t="n">
        <v>10</v>
      </c>
      <c r="G10" s="54" t="s">
        <v>27</v>
      </c>
      <c r="H10" s="55" t="s">
        <v>39</v>
      </c>
    </row>
    <row r="11" customFormat="false" ht="12.7" hidden="false" customHeight="false" outlineLevel="0" collapsed="false">
      <c r="B11" s="52"/>
      <c r="C11" s="53" t="n">
        <v>10</v>
      </c>
      <c r="D11" s="54" t="n">
        <v>2</v>
      </c>
      <c r="E11" s="54" t="n">
        <v>3</v>
      </c>
      <c r="F11" s="54" t="n">
        <v>0.5</v>
      </c>
      <c r="G11" s="54" t="s">
        <v>35</v>
      </c>
      <c r="H11" s="55" t="s">
        <v>40</v>
      </c>
    </row>
    <row r="12" customFormat="false" ht="12.7" hidden="false" customHeight="false" outlineLevel="0" collapsed="false">
      <c r="B12" s="52"/>
      <c r="C12" s="53" t="n">
        <v>11</v>
      </c>
      <c r="D12" s="54" t="n">
        <v>2</v>
      </c>
      <c r="E12" s="54" t="n">
        <v>4</v>
      </c>
      <c r="F12" s="54" t="n">
        <v>5</v>
      </c>
      <c r="G12" s="54" t="s">
        <v>32</v>
      </c>
      <c r="H12" s="55" t="s">
        <v>41</v>
      </c>
    </row>
    <row r="13" customFormat="false" ht="12.7" hidden="false" customHeight="false" outlineLevel="0" collapsed="false">
      <c r="B13" s="52"/>
      <c r="C13" s="56" t="n">
        <v>12</v>
      </c>
      <c r="D13" s="54" t="n">
        <v>2</v>
      </c>
      <c r="E13" s="54" t="n">
        <v>5</v>
      </c>
      <c r="F13" s="54" t="n">
        <v>3</v>
      </c>
      <c r="G13" s="54" t="s">
        <v>32</v>
      </c>
      <c r="H13" s="55" t="s">
        <v>42</v>
      </c>
    </row>
    <row r="14" customFormat="false" ht="12.7" hidden="false" customHeight="false" outlineLevel="0" collapsed="false">
      <c r="B14" s="52"/>
      <c r="C14" s="53" t="n">
        <v>13</v>
      </c>
      <c r="D14" s="54" t="n">
        <v>2</v>
      </c>
      <c r="E14" s="54" t="n">
        <v>6</v>
      </c>
      <c r="F14" s="54" t="n">
        <v>3</v>
      </c>
      <c r="G14" s="54" t="s">
        <v>32</v>
      </c>
      <c r="H14" s="55" t="s">
        <v>43</v>
      </c>
    </row>
    <row r="15" customFormat="false" ht="12.7" hidden="false" customHeight="false" outlineLevel="0" collapsed="false">
      <c r="B15" s="52"/>
      <c r="C15" s="53" t="n">
        <v>14</v>
      </c>
      <c r="D15" s="54" t="n">
        <v>2</v>
      </c>
      <c r="E15" s="54" t="n">
        <v>7</v>
      </c>
      <c r="F15" s="54" t="n">
        <v>10</v>
      </c>
      <c r="G15" s="54" t="s">
        <v>32</v>
      </c>
      <c r="H15" s="55" t="s">
        <v>44</v>
      </c>
    </row>
    <row r="16" customFormat="false" ht="12.7" hidden="false" customHeight="false" outlineLevel="0" collapsed="false">
      <c r="B16" s="52"/>
      <c r="C16" s="56" t="n">
        <v>15</v>
      </c>
      <c r="D16" s="54" t="n">
        <v>2</v>
      </c>
      <c r="E16" s="54" t="n">
        <v>8</v>
      </c>
      <c r="F16" s="54" t="n">
        <v>5</v>
      </c>
      <c r="G16" s="54" t="s">
        <v>32</v>
      </c>
      <c r="H16" s="55" t="s">
        <v>45</v>
      </c>
    </row>
    <row r="17" customFormat="false" ht="63.4" hidden="false" customHeight="false" outlineLevel="0" collapsed="false">
      <c r="B17" s="52"/>
      <c r="C17" s="53" t="n">
        <v>16</v>
      </c>
      <c r="D17" s="54" t="n">
        <v>2</v>
      </c>
      <c r="E17" s="54" t="n">
        <v>9</v>
      </c>
      <c r="F17" s="54" t="n">
        <v>5</v>
      </c>
      <c r="G17" s="54" t="s">
        <v>32</v>
      </c>
      <c r="H17" s="55" t="s">
        <v>46</v>
      </c>
      <c r="U17" s="57"/>
    </row>
    <row r="18" customFormat="false" ht="12.7" hidden="false" customHeight="false" outlineLevel="0" collapsed="false">
      <c r="B18" s="52"/>
      <c r="C18" s="53" t="n">
        <v>17</v>
      </c>
      <c r="D18" s="54" t="n">
        <v>2</v>
      </c>
      <c r="E18" s="54" t="n">
        <v>10</v>
      </c>
      <c r="F18" s="54" t="n">
        <v>0.5</v>
      </c>
      <c r="G18" s="54" t="s">
        <v>35</v>
      </c>
      <c r="H18" s="55" t="s">
        <v>47</v>
      </c>
    </row>
    <row r="19" customFormat="false" ht="25.35" hidden="false" customHeight="false" outlineLevel="0" collapsed="false">
      <c r="B19" s="52"/>
      <c r="C19" s="56" t="n">
        <v>18</v>
      </c>
      <c r="D19" s="54" t="n">
        <v>2</v>
      </c>
      <c r="E19" s="54" t="n">
        <v>11</v>
      </c>
      <c r="F19" s="54" t="n">
        <v>0.5</v>
      </c>
      <c r="G19" s="54" t="s">
        <v>35</v>
      </c>
      <c r="H19" s="55" t="s">
        <v>48</v>
      </c>
    </row>
    <row r="20" customFormat="false" ht="12.7" hidden="false" customHeight="false" outlineLevel="0" collapsed="false">
      <c r="B20" s="52"/>
      <c r="C20" s="53" t="n">
        <v>19</v>
      </c>
      <c r="D20" s="54" t="n">
        <v>2</v>
      </c>
      <c r="E20" s="54" t="n">
        <v>12</v>
      </c>
      <c r="F20" s="54" t="n">
        <v>0.5</v>
      </c>
      <c r="G20" s="54" t="s">
        <v>35</v>
      </c>
      <c r="H20" s="55" t="s">
        <v>49</v>
      </c>
    </row>
    <row r="21" customFormat="false" ht="25.35" hidden="false" customHeight="true" outlineLevel="0" collapsed="false">
      <c r="B21" s="58" t="s">
        <v>50</v>
      </c>
      <c r="C21" s="59" t="n">
        <v>20</v>
      </c>
      <c r="D21" s="60" t="n">
        <v>3</v>
      </c>
      <c r="E21" s="60" t="n">
        <v>1</v>
      </c>
      <c r="F21" s="60" t="n">
        <v>5</v>
      </c>
      <c r="G21" s="60" t="s">
        <v>32</v>
      </c>
      <c r="H21" s="61" t="s">
        <v>51</v>
      </c>
    </row>
    <row r="22" customFormat="false" ht="25.35" hidden="false" customHeight="true" outlineLevel="0" collapsed="false">
      <c r="B22" s="58"/>
      <c r="C22" s="62" t="n">
        <v>21</v>
      </c>
      <c r="D22" s="60" t="n">
        <v>3</v>
      </c>
      <c r="E22" s="60" t="n">
        <v>2</v>
      </c>
      <c r="F22" s="60" t="n">
        <v>7</v>
      </c>
      <c r="G22" s="60" t="s">
        <v>32</v>
      </c>
      <c r="H22" s="61" t="s">
        <v>52</v>
      </c>
    </row>
    <row r="23" customFormat="false" ht="25.35" hidden="false" customHeight="false" outlineLevel="0" collapsed="false">
      <c r="B23" s="58"/>
      <c r="C23" s="59" t="n">
        <v>22</v>
      </c>
      <c r="D23" s="60" t="n">
        <v>3</v>
      </c>
      <c r="E23" s="60" t="n">
        <v>3</v>
      </c>
      <c r="F23" s="60" t="n">
        <v>10</v>
      </c>
      <c r="G23" s="60" t="s">
        <v>32</v>
      </c>
      <c r="H23" s="61" t="s">
        <v>53</v>
      </c>
    </row>
    <row r="24" customFormat="false" ht="12.7" hidden="false" customHeight="false" outlineLevel="0" collapsed="false">
      <c r="B24" s="58"/>
      <c r="C24" s="59" t="n">
        <v>23</v>
      </c>
      <c r="D24" s="60" t="n">
        <v>3</v>
      </c>
      <c r="E24" s="60" t="n">
        <v>4</v>
      </c>
      <c r="F24" s="60" t="n">
        <v>5</v>
      </c>
      <c r="G24" s="60" t="s">
        <v>32</v>
      </c>
      <c r="H24" s="61" t="s">
        <v>54</v>
      </c>
    </row>
    <row r="25" customFormat="false" ht="12.7" hidden="false" customHeight="false" outlineLevel="0" collapsed="false">
      <c r="B25" s="58"/>
      <c r="C25" s="62" t="n">
        <v>24</v>
      </c>
      <c r="D25" s="60" t="n">
        <v>3</v>
      </c>
      <c r="E25" s="60" t="n">
        <v>5</v>
      </c>
      <c r="F25" s="60" t="n">
        <v>7</v>
      </c>
      <c r="G25" s="60" t="s">
        <v>32</v>
      </c>
      <c r="H25" s="61" t="s">
        <v>55</v>
      </c>
    </row>
    <row r="26" customFormat="false" ht="12.7" hidden="false" customHeight="false" outlineLevel="0" collapsed="false">
      <c r="B26" s="58"/>
      <c r="C26" s="59" t="n">
        <v>25</v>
      </c>
      <c r="D26" s="60" t="n">
        <v>3</v>
      </c>
      <c r="E26" s="60" t="n">
        <v>6</v>
      </c>
      <c r="F26" s="60" t="n">
        <v>15</v>
      </c>
      <c r="G26" s="60" t="s">
        <v>32</v>
      </c>
      <c r="H26" s="61" t="s">
        <v>56</v>
      </c>
    </row>
    <row r="27" customFormat="false" ht="12.7" hidden="false" customHeight="false" outlineLevel="0" collapsed="false">
      <c r="B27" s="58"/>
      <c r="C27" s="59" t="n">
        <v>26</v>
      </c>
      <c r="D27" s="60" t="n">
        <v>3</v>
      </c>
      <c r="E27" s="60" t="n">
        <v>7</v>
      </c>
      <c r="F27" s="60" t="n">
        <v>20</v>
      </c>
      <c r="G27" s="60" t="s">
        <v>32</v>
      </c>
      <c r="H27" s="61" t="s">
        <v>57</v>
      </c>
    </row>
    <row r="28" customFormat="false" ht="12.7" hidden="false" customHeight="false" outlineLevel="0" collapsed="false">
      <c r="B28" s="58"/>
      <c r="C28" s="62" t="n">
        <v>27</v>
      </c>
      <c r="D28" s="60" t="n">
        <v>3</v>
      </c>
      <c r="E28" s="60" t="n">
        <v>8</v>
      </c>
      <c r="F28" s="60" t="n">
        <v>20</v>
      </c>
      <c r="G28" s="60" t="s">
        <v>32</v>
      </c>
      <c r="H28" s="61" t="s">
        <v>58</v>
      </c>
    </row>
    <row r="29" customFormat="false" ht="12.7" hidden="false" customHeight="false" outlineLevel="0" collapsed="false">
      <c r="B29" s="58"/>
      <c r="C29" s="59" t="n">
        <v>28</v>
      </c>
      <c r="D29" s="60" t="n">
        <v>3</v>
      </c>
      <c r="E29" s="60" t="n">
        <v>9</v>
      </c>
      <c r="F29" s="60" t="n">
        <v>10</v>
      </c>
      <c r="G29" s="60" t="s">
        <v>32</v>
      </c>
      <c r="H29" s="61" t="s">
        <v>59</v>
      </c>
    </row>
    <row r="30" customFormat="false" ht="12.7" hidden="false" customHeight="false" outlineLevel="0" collapsed="false">
      <c r="B30" s="58"/>
      <c r="C30" s="59" t="n">
        <v>29</v>
      </c>
      <c r="D30" s="60" t="n">
        <v>3</v>
      </c>
      <c r="E30" s="60" t="n">
        <v>10</v>
      </c>
      <c r="F30" s="60" t="n">
        <v>1</v>
      </c>
      <c r="G30" s="60" t="s">
        <v>35</v>
      </c>
      <c r="H30" s="61" t="s">
        <v>60</v>
      </c>
    </row>
    <row r="31" customFormat="false" ht="12.7" hidden="false" customHeight="false" outlineLevel="0" collapsed="false">
      <c r="B31" s="58"/>
      <c r="C31" s="62" t="n">
        <v>30</v>
      </c>
      <c r="D31" s="60" t="n">
        <v>3</v>
      </c>
      <c r="E31" s="60" t="n">
        <v>11</v>
      </c>
      <c r="F31" s="60" t="n">
        <v>0.25</v>
      </c>
      <c r="G31" s="60" t="s">
        <v>35</v>
      </c>
      <c r="H31" s="61" t="s">
        <v>61</v>
      </c>
    </row>
    <row r="32" customFormat="false" ht="12.7" hidden="false" customHeight="false" outlineLevel="0" collapsed="false">
      <c r="B32" s="58"/>
      <c r="C32" s="59" t="n">
        <v>31</v>
      </c>
      <c r="D32" s="60" t="n">
        <v>3</v>
      </c>
      <c r="E32" s="60" t="n">
        <v>12</v>
      </c>
      <c r="F32" s="60" t="n">
        <v>0.5</v>
      </c>
      <c r="G32" s="60" t="s">
        <v>35</v>
      </c>
      <c r="H32" s="61" t="s">
        <v>62</v>
      </c>
    </row>
    <row r="33" customFormat="false" ht="12.7" hidden="false" customHeight="false" outlineLevel="0" collapsed="false">
      <c r="B33" s="58"/>
      <c r="C33" s="59" t="n">
        <v>32</v>
      </c>
      <c r="D33" s="60" t="n">
        <v>3</v>
      </c>
      <c r="E33" s="60" t="n">
        <v>13</v>
      </c>
      <c r="F33" s="60" t="n">
        <v>0.13</v>
      </c>
      <c r="G33" s="60" t="s">
        <v>35</v>
      </c>
      <c r="H33" s="61" t="s">
        <v>63</v>
      </c>
    </row>
    <row r="34" customFormat="false" ht="12.7" hidden="false" customHeight="false" outlineLevel="0" collapsed="false">
      <c r="B34" s="58"/>
      <c r="C34" s="62" t="n">
        <v>33</v>
      </c>
      <c r="D34" s="60" t="n">
        <v>3</v>
      </c>
      <c r="E34" s="60" t="n">
        <v>14</v>
      </c>
      <c r="F34" s="60" t="n">
        <v>5</v>
      </c>
      <c r="G34" s="60" t="s">
        <v>32</v>
      </c>
      <c r="H34" s="61" t="s">
        <v>64</v>
      </c>
    </row>
    <row r="35" customFormat="false" ht="25.35" hidden="false" customHeight="false" outlineLevel="0" collapsed="false">
      <c r="B35" s="58"/>
      <c r="C35" s="59" t="n">
        <v>34</v>
      </c>
      <c r="D35" s="60" t="n">
        <v>3</v>
      </c>
      <c r="E35" s="60" t="n">
        <v>15</v>
      </c>
      <c r="F35" s="60" t="n">
        <v>4.5</v>
      </c>
      <c r="G35" s="60" t="s">
        <v>65</v>
      </c>
      <c r="H35" s="61" t="s">
        <v>66</v>
      </c>
    </row>
    <row r="36" customFormat="false" ht="25.35" hidden="false" customHeight="false" outlineLevel="0" collapsed="false">
      <c r="B36" s="58"/>
      <c r="C36" s="59" t="n">
        <v>35</v>
      </c>
      <c r="D36" s="60" t="n">
        <v>3</v>
      </c>
      <c r="E36" s="60" t="n">
        <v>16</v>
      </c>
      <c r="F36" s="60" t="n">
        <v>1.35</v>
      </c>
      <c r="G36" s="60" t="s">
        <v>65</v>
      </c>
      <c r="H36" s="61" t="s">
        <v>67</v>
      </c>
    </row>
    <row r="37" customFormat="false" ht="12.7" hidden="false" customHeight="false" outlineLevel="0" collapsed="false">
      <c r="B37" s="58"/>
      <c r="C37" s="62" t="n">
        <v>36</v>
      </c>
      <c r="D37" s="60" t="n">
        <v>3</v>
      </c>
      <c r="E37" s="60" t="n">
        <v>17</v>
      </c>
      <c r="F37" s="60" t="n">
        <v>10</v>
      </c>
      <c r="G37" s="60" t="s">
        <v>32</v>
      </c>
      <c r="H37" s="61" t="s">
        <v>68</v>
      </c>
    </row>
    <row r="38" customFormat="false" ht="12.7" hidden="false" customHeight="false" outlineLevel="0" collapsed="false">
      <c r="B38" s="58"/>
      <c r="C38" s="59" t="n">
        <v>37</v>
      </c>
      <c r="D38" s="60" t="n">
        <v>3</v>
      </c>
      <c r="E38" s="60" t="n">
        <v>18</v>
      </c>
      <c r="F38" s="60" t="n">
        <v>5</v>
      </c>
      <c r="G38" s="60" t="s">
        <v>32</v>
      </c>
      <c r="H38" s="61" t="s">
        <v>69</v>
      </c>
    </row>
    <row r="39" customFormat="false" ht="12.7" hidden="false" customHeight="false" outlineLevel="0" collapsed="false">
      <c r="B39" s="58"/>
      <c r="C39" s="62" t="n">
        <v>38</v>
      </c>
      <c r="D39" s="60" t="n">
        <v>3</v>
      </c>
      <c r="E39" s="60" t="n">
        <v>19</v>
      </c>
      <c r="F39" s="60" t="n">
        <v>1</v>
      </c>
      <c r="G39" s="60" t="s">
        <v>70</v>
      </c>
      <c r="H39" s="61" t="s">
        <v>71</v>
      </c>
    </row>
    <row r="40" customFormat="false" ht="12.7" hidden="false" customHeight="false" outlineLevel="0" collapsed="false">
      <c r="B40" s="58"/>
      <c r="C40" s="59" t="n">
        <v>39</v>
      </c>
      <c r="D40" s="60" t="n">
        <v>3</v>
      </c>
      <c r="E40" s="60" t="n">
        <v>20</v>
      </c>
      <c r="F40" s="60" t="n">
        <v>0.5</v>
      </c>
      <c r="G40" s="60" t="s">
        <v>35</v>
      </c>
      <c r="H40" s="63" t="s">
        <v>72</v>
      </c>
    </row>
    <row r="41" customFormat="false" ht="12.7" hidden="false" customHeight="false" outlineLevel="0" collapsed="false">
      <c r="B41" s="58"/>
      <c r="C41" s="62" t="n">
        <v>40</v>
      </c>
      <c r="D41" s="60" t="n">
        <v>3</v>
      </c>
      <c r="E41" s="60" t="n">
        <v>21</v>
      </c>
      <c r="F41" s="60" t="n">
        <v>0.5</v>
      </c>
      <c r="G41" s="60" t="s">
        <v>35</v>
      </c>
      <c r="H41" s="63" t="s">
        <v>73</v>
      </c>
    </row>
    <row r="42" customFormat="false" ht="12.7" hidden="false" customHeight="false" outlineLevel="0" collapsed="false">
      <c r="B42" s="58"/>
      <c r="C42" s="59" t="n">
        <v>41</v>
      </c>
      <c r="D42" s="60" t="n">
        <v>3</v>
      </c>
      <c r="E42" s="60" t="n">
        <v>22</v>
      </c>
      <c r="F42" s="60" t="n">
        <v>0.5</v>
      </c>
      <c r="G42" s="60" t="s">
        <v>35</v>
      </c>
      <c r="H42" s="63" t="s">
        <v>74</v>
      </c>
    </row>
    <row r="43" customFormat="false" ht="12.7" hidden="false" customHeight="false" outlineLevel="0" collapsed="false">
      <c r="B43" s="58"/>
      <c r="C43" s="62" t="n">
        <v>42</v>
      </c>
      <c r="D43" s="60" t="n">
        <v>3</v>
      </c>
      <c r="E43" s="60" t="n">
        <v>23</v>
      </c>
      <c r="F43" s="60" t="n">
        <v>0.5</v>
      </c>
      <c r="G43" s="60" t="s">
        <v>35</v>
      </c>
      <c r="H43" s="63" t="s">
        <v>75</v>
      </c>
    </row>
    <row r="44" customFormat="false" ht="12.7" hidden="false" customHeight="false" outlineLevel="0" collapsed="false">
      <c r="B44" s="58"/>
      <c r="C44" s="59" t="n">
        <v>42</v>
      </c>
      <c r="D44" s="60" t="n">
        <v>3</v>
      </c>
      <c r="E44" s="60" t="n">
        <v>24</v>
      </c>
      <c r="F44" s="60" t="n">
        <v>5</v>
      </c>
      <c r="G44" s="60" t="s">
        <v>27</v>
      </c>
      <c r="H44" s="63" t="s">
        <v>76</v>
      </c>
    </row>
    <row r="45" customFormat="false" ht="12.7" hidden="false" customHeight="false" outlineLevel="0" collapsed="false">
      <c r="B45" s="58"/>
      <c r="C45" s="62" t="n">
        <v>44</v>
      </c>
      <c r="D45" s="60" t="n">
        <v>3</v>
      </c>
      <c r="E45" s="60" t="n">
        <v>25</v>
      </c>
      <c r="F45" s="60" t="n">
        <v>10</v>
      </c>
      <c r="G45" s="60" t="s">
        <v>32</v>
      </c>
      <c r="H45" s="63" t="s">
        <v>77</v>
      </c>
    </row>
    <row r="46" customFormat="false" ht="13.55" hidden="false" customHeight="true" outlineLevel="0" collapsed="false"/>
  </sheetData>
  <mergeCells count="3">
    <mergeCell ref="B2:B8"/>
    <mergeCell ref="B9:B20"/>
    <mergeCell ref="B21:B45"/>
  </mergeCells>
  <printOptions headings="false" gridLines="false" gridLinesSet="true" horizontalCentered="false" verticalCentered="false"/>
  <pageMargins left="0.279861111111111" right="0.25" top="0.490277777777778" bottom="0.984027777777778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E1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ColWidth="8.70703125" defaultRowHeight="12.7" zeroHeight="false" outlineLevelRow="0" outlineLevelCol="0"/>
  <cols>
    <col collapsed="false" customWidth="true" hidden="false" outlineLevel="0" max="1" min="1" style="0" width="3.45"/>
    <col collapsed="false" customWidth="true" hidden="false" outlineLevel="0" max="2" min="2" style="0" width="6.11"/>
    <col collapsed="false" customWidth="true" hidden="false" outlineLevel="0" max="3" min="3" style="0" width="8"/>
    <col collapsed="false" customWidth="true" hidden="false" outlineLevel="0" max="4" min="4" style="0" width="10.65"/>
    <col collapsed="false" customWidth="true" hidden="false" outlineLevel="0" max="5" min="5" style="0" width="75.11"/>
  </cols>
  <sheetData>
    <row r="2" customFormat="false" ht="13.85" hidden="false" customHeight="false" outlineLevel="0" collapsed="false">
      <c r="B2" s="64" t="s">
        <v>78</v>
      </c>
      <c r="C2" s="65" t="s">
        <v>79</v>
      </c>
      <c r="D2" s="65" t="s">
        <v>80</v>
      </c>
      <c r="E2" s="66" t="s">
        <v>81</v>
      </c>
    </row>
    <row r="3" customFormat="false" ht="13.85" hidden="false" customHeight="false" outlineLevel="0" collapsed="false">
      <c r="B3" s="67" t="n">
        <v>1</v>
      </c>
      <c r="C3" s="68" t="n">
        <v>5</v>
      </c>
      <c r="D3" s="69" t="s">
        <v>82</v>
      </c>
      <c r="E3" s="70" t="s">
        <v>83</v>
      </c>
    </row>
    <row r="4" customFormat="false" ht="27.65" hidden="false" customHeight="false" outlineLevel="0" collapsed="false">
      <c r="B4" s="67" t="n">
        <v>2</v>
      </c>
      <c r="C4" s="68" t="n">
        <v>5</v>
      </c>
      <c r="D4" s="69" t="s">
        <v>82</v>
      </c>
      <c r="E4" s="70" t="s">
        <v>84</v>
      </c>
    </row>
    <row r="5" customFormat="false" ht="13.85" hidden="false" customHeight="false" outlineLevel="0" collapsed="false">
      <c r="B5" s="67" t="n">
        <v>3</v>
      </c>
      <c r="C5" s="68" t="n">
        <v>5</v>
      </c>
      <c r="D5" s="69" t="s">
        <v>82</v>
      </c>
      <c r="E5" s="70" t="s">
        <v>85</v>
      </c>
    </row>
    <row r="6" customFormat="false" ht="27.65" hidden="false" customHeight="false" outlineLevel="0" collapsed="false">
      <c r="B6" s="67" t="n">
        <v>4</v>
      </c>
      <c r="C6" s="68" t="n">
        <v>10</v>
      </c>
      <c r="D6" s="69" t="s">
        <v>82</v>
      </c>
      <c r="E6" s="70" t="s">
        <v>86</v>
      </c>
    </row>
    <row r="7" customFormat="false" ht="27.65" hidden="false" customHeight="false" outlineLevel="0" collapsed="false">
      <c r="B7" s="67" t="n">
        <v>5</v>
      </c>
      <c r="C7" s="68" t="n">
        <v>0.5</v>
      </c>
      <c r="D7" s="69" t="s">
        <v>87</v>
      </c>
      <c r="E7" s="70" t="s">
        <v>88</v>
      </c>
    </row>
    <row r="8" customFormat="false" ht="13.85" hidden="false" customHeight="false" outlineLevel="0" collapsed="false">
      <c r="B8" s="67" t="n">
        <v>6</v>
      </c>
      <c r="C8" s="68" t="n">
        <v>1</v>
      </c>
      <c r="D8" s="69" t="s">
        <v>87</v>
      </c>
      <c r="E8" s="70" t="s">
        <v>89</v>
      </c>
    </row>
    <row r="9" customFormat="false" ht="27.65" hidden="false" customHeight="false" outlineLevel="0" collapsed="false">
      <c r="B9" s="67" t="n">
        <v>7</v>
      </c>
      <c r="C9" s="68" t="n">
        <v>5</v>
      </c>
      <c r="D9" s="69" t="s">
        <v>82</v>
      </c>
      <c r="E9" s="70" t="s">
        <v>90</v>
      </c>
    </row>
    <row r="10" customFormat="false" ht="27.65" hidden="false" customHeight="false" outlineLevel="0" collapsed="false">
      <c r="B10" s="67" t="n">
        <v>8</v>
      </c>
      <c r="C10" s="68" t="n">
        <v>5</v>
      </c>
      <c r="D10" s="69" t="s">
        <v>87</v>
      </c>
      <c r="E10" s="70" t="s">
        <v>91</v>
      </c>
    </row>
    <row r="11" customFormat="false" ht="13.85" hidden="false" customHeight="false" outlineLevel="0" collapsed="false">
      <c r="B11" s="67" t="s">
        <v>92</v>
      </c>
      <c r="C11" s="68" t="n">
        <v>10</v>
      </c>
      <c r="D11" s="69" t="s">
        <v>93</v>
      </c>
      <c r="E11" s="70" t="s">
        <v>94</v>
      </c>
    </row>
    <row r="12" customFormat="false" ht="27.65" hidden="false" customHeight="false" outlineLevel="0" collapsed="false">
      <c r="B12" s="67" t="s">
        <v>95</v>
      </c>
      <c r="C12" s="68" t="n">
        <v>15</v>
      </c>
      <c r="D12" s="69" t="s">
        <v>93</v>
      </c>
      <c r="E12" s="70" t="s">
        <v>96</v>
      </c>
    </row>
    <row r="13" customFormat="false" ht="13.85" hidden="false" customHeight="false" outlineLevel="0" collapsed="false">
      <c r="B13" s="67" t="n">
        <v>10</v>
      </c>
      <c r="C13" s="68" t="n">
        <v>10</v>
      </c>
      <c r="D13" s="69" t="s">
        <v>93</v>
      </c>
      <c r="E13" s="70" t="s">
        <v>97</v>
      </c>
    </row>
    <row r="14" customFormat="false" ht="13.85" hidden="false" customHeight="false" outlineLevel="0" collapsed="false">
      <c r="B14" s="67" t="n">
        <v>11</v>
      </c>
      <c r="C14" s="68" t="n">
        <v>0.5</v>
      </c>
      <c r="D14" s="69" t="s">
        <v>87</v>
      </c>
      <c r="E14" s="70" t="s">
        <v>98</v>
      </c>
    </row>
    <row r="15" customFormat="false" ht="13.85" hidden="false" customHeight="false" outlineLevel="0" collapsed="false">
      <c r="B15" s="67" t="n">
        <v>12</v>
      </c>
      <c r="C15" s="68" t="n">
        <v>5</v>
      </c>
      <c r="D15" s="69" t="s">
        <v>93</v>
      </c>
      <c r="E15" s="70" t="s">
        <v>99</v>
      </c>
    </row>
    <row r="16" customFormat="false" ht="27.65" hidden="false" customHeight="false" outlineLevel="0" collapsed="false">
      <c r="B16" s="67" t="n">
        <v>13</v>
      </c>
      <c r="C16" s="68" t="n">
        <v>5</v>
      </c>
      <c r="D16" s="69" t="s">
        <v>93</v>
      </c>
      <c r="E16" s="70" t="s">
        <v>100</v>
      </c>
    </row>
    <row r="17" customFormat="false" ht="13.85" hidden="false" customHeight="false" outlineLevel="0" collapsed="false">
      <c r="B17" s="67" t="n">
        <v>14</v>
      </c>
      <c r="C17" s="68" t="n">
        <v>10</v>
      </c>
      <c r="D17" s="69" t="s">
        <v>93</v>
      </c>
      <c r="E17" s="70" t="s">
        <v>101</v>
      </c>
    </row>
  </sheetData>
  <sheetProtection sheet="true"/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4"/>
  <sheetViews>
    <sheetView showFormulas="false" showGridLines="fals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K38" activeCellId="0" sqref="K38"/>
    </sheetView>
  </sheetViews>
  <sheetFormatPr defaultColWidth="5.6875" defaultRowHeight="12.7" zeroHeight="false" outlineLevelRow="0" outlineLevelCol="0"/>
  <cols>
    <col collapsed="false" customWidth="false" hidden="false" outlineLevel="0" max="6" min="1" style="24" width="5.66"/>
  </cols>
  <sheetData>
    <row r="1" customFormat="false" ht="12.7" hidden="false" customHeight="false" outlineLevel="0" collapsed="false">
      <c r="A1" s="24" t="s">
        <v>10</v>
      </c>
      <c r="B1" s="24" t="s">
        <v>11</v>
      </c>
      <c r="C1" s="24" t="s">
        <v>12</v>
      </c>
      <c r="D1" s="24" t="s">
        <v>13</v>
      </c>
      <c r="E1" s="24" t="s">
        <v>14</v>
      </c>
      <c r="F1" s="24" t="s">
        <v>15</v>
      </c>
      <c r="G1" s="24" t="s">
        <v>102</v>
      </c>
      <c r="H1" s="24" t="s">
        <v>103</v>
      </c>
      <c r="I1" s="24" t="s">
        <v>104</v>
      </c>
    </row>
    <row r="2" customFormat="false" ht="12.7" hidden="false" customHeight="false" outlineLevel="0" collapsed="false">
      <c r="A2" s="24" t="str">
        <f aca="false">Formulario!U14</f>
        <v/>
      </c>
      <c r="B2" s="24" t="str">
        <f aca="false">Formulario!V14</f>
        <v/>
      </c>
      <c r="C2" s="24" t="str">
        <f aca="false">Formulario!W14</f>
        <v/>
      </c>
      <c r="D2" s="24" t="str">
        <f aca="false">Formulario!X14</f>
        <v/>
      </c>
      <c r="E2" s="24" t="n">
        <f aca="false">Formulario!Y14</f>
        <v>0</v>
      </c>
      <c r="F2" s="24" t="str">
        <f aca="false">Formulario!Z14</f>
        <v/>
      </c>
      <c r="G2" s="71" t="n">
        <f aca="false">IF(A2=1,F2,0)</f>
        <v>0</v>
      </c>
      <c r="H2" s="71" t="n">
        <f aca="false">IF(A2=2,F2,0)</f>
        <v>0</v>
      </c>
      <c r="I2" s="71" t="n">
        <f aca="false">IF(A2=3,F2,0)</f>
        <v>0</v>
      </c>
    </row>
    <row r="3" customFormat="false" ht="12.7" hidden="false" customHeight="false" outlineLevel="0" collapsed="false">
      <c r="A3" s="24" t="str">
        <f aca="false">Formulario!U15</f>
        <v/>
      </c>
      <c r="B3" s="24" t="str">
        <f aca="false">Formulario!V15</f>
        <v/>
      </c>
      <c r="C3" s="24" t="str">
        <f aca="false">Formulario!W15</f>
        <v/>
      </c>
      <c r="D3" s="24" t="str">
        <f aca="false">Formulario!X15</f>
        <v/>
      </c>
      <c r="E3" s="24" t="n">
        <f aca="false">Formulario!Y15</f>
        <v>0</v>
      </c>
      <c r="F3" s="24" t="str">
        <f aca="false">Formulario!Z15</f>
        <v/>
      </c>
      <c r="G3" s="71" t="n">
        <f aca="false">IF(A3=1,F3,0)</f>
        <v>0</v>
      </c>
      <c r="H3" s="71" t="n">
        <f aca="false">IF(A3=2,F3,0)</f>
        <v>0</v>
      </c>
      <c r="I3" s="71" t="n">
        <f aca="false">IF(A3=3,F3,0)</f>
        <v>0</v>
      </c>
    </row>
    <row r="4" customFormat="false" ht="12.7" hidden="false" customHeight="false" outlineLevel="0" collapsed="false">
      <c r="A4" s="24" t="str">
        <f aca="false">Formulario!U16</f>
        <v/>
      </c>
      <c r="B4" s="24" t="str">
        <f aca="false">Formulario!V16</f>
        <v/>
      </c>
      <c r="C4" s="24" t="str">
        <f aca="false">Formulario!W16</f>
        <v/>
      </c>
      <c r="D4" s="24" t="str">
        <f aca="false">Formulario!X16</f>
        <v/>
      </c>
      <c r="E4" s="24" t="n">
        <f aca="false">Formulario!Y16</f>
        <v>0</v>
      </c>
      <c r="F4" s="24" t="str">
        <f aca="false">Formulario!Z16</f>
        <v/>
      </c>
      <c r="G4" s="71" t="n">
        <f aca="false">IF(A4=1,F4,0)</f>
        <v>0</v>
      </c>
      <c r="H4" s="71" t="n">
        <f aca="false">IF(A4=2,F4,0)</f>
        <v>0</v>
      </c>
      <c r="I4" s="71" t="n">
        <f aca="false">IF(A4=3,F4,0)</f>
        <v>0</v>
      </c>
    </row>
    <row r="5" customFormat="false" ht="12.7" hidden="false" customHeight="false" outlineLevel="0" collapsed="false">
      <c r="A5" s="24" t="str">
        <f aca="false">Formulario!U17</f>
        <v/>
      </c>
      <c r="B5" s="24" t="str">
        <f aca="false">Formulario!V17</f>
        <v/>
      </c>
      <c r="C5" s="24" t="str">
        <f aca="false">Formulario!W17</f>
        <v/>
      </c>
      <c r="D5" s="24" t="str">
        <f aca="false">Formulario!X17</f>
        <v/>
      </c>
      <c r="E5" s="24" t="n">
        <f aca="false">Formulario!Y17</f>
        <v>0</v>
      </c>
      <c r="F5" s="24" t="str">
        <f aca="false">Formulario!Z17</f>
        <v/>
      </c>
      <c r="G5" s="71" t="n">
        <f aca="false">IF(A5=1,F5,0)</f>
        <v>0</v>
      </c>
      <c r="H5" s="71" t="n">
        <f aca="false">IF(A5=2,F5,0)</f>
        <v>0</v>
      </c>
      <c r="I5" s="71" t="n">
        <f aca="false">IF(A5=3,F5,0)</f>
        <v>0</v>
      </c>
    </row>
    <row r="6" customFormat="false" ht="12.7" hidden="false" customHeight="false" outlineLevel="0" collapsed="false">
      <c r="A6" s="24" t="str">
        <f aca="false">Formulario!U18</f>
        <v/>
      </c>
      <c r="B6" s="24" t="str">
        <f aca="false">Formulario!V18</f>
        <v/>
      </c>
      <c r="C6" s="24" t="str">
        <f aca="false">Formulario!W18</f>
        <v/>
      </c>
      <c r="D6" s="24" t="str">
        <f aca="false">Formulario!X18</f>
        <v/>
      </c>
      <c r="E6" s="24" t="n">
        <f aca="false">Formulario!Y18</f>
        <v>0</v>
      </c>
      <c r="F6" s="24" t="str">
        <f aca="false">Formulario!Z18</f>
        <v/>
      </c>
      <c r="G6" s="71" t="n">
        <f aca="false">IF(A6=1,F6,0)</f>
        <v>0</v>
      </c>
      <c r="H6" s="71" t="n">
        <f aca="false">IF(A6=2,F6,0)</f>
        <v>0</v>
      </c>
      <c r="I6" s="71" t="n">
        <f aca="false">IF(A6=3,F6,0)</f>
        <v>0</v>
      </c>
    </row>
    <row r="7" customFormat="false" ht="12.7" hidden="false" customHeight="false" outlineLevel="0" collapsed="false">
      <c r="A7" s="24" t="str">
        <f aca="false">Formulario!U19</f>
        <v/>
      </c>
      <c r="B7" s="24" t="str">
        <f aca="false">Formulario!V19</f>
        <v/>
      </c>
      <c r="C7" s="24" t="str">
        <f aca="false">Formulario!W19</f>
        <v/>
      </c>
      <c r="D7" s="24" t="str">
        <f aca="false">Formulario!X19</f>
        <v/>
      </c>
      <c r="E7" s="24" t="n">
        <f aca="false">Formulario!Y19</f>
        <v>0</v>
      </c>
      <c r="F7" s="24" t="str">
        <f aca="false">Formulario!Z19</f>
        <v/>
      </c>
      <c r="G7" s="71" t="n">
        <f aca="false">IF(A7=1,F7,0)</f>
        <v>0</v>
      </c>
      <c r="H7" s="71" t="n">
        <f aca="false">IF(A7=2,F7,0)</f>
        <v>0</v>
      </c>
      <c r="I7" s="71" t="n">
        <f aca="false">IF(A7=3,F7,0)</f>
        <v>0</v>
      </c>
    </row>
    <row r="8" customFormat="false" ht="12.7" hidden="false" customHeight="false" outlineLevel="0" collapsed="false">
      <c r="A8" s="24" t="str">
        <f aca="false">Formulario!U20</f>
        <v/>
      </c>
      <c r="B8" s="24" t="str">
        <f aca="false">Formulario!V20</f>
        <v/>
      </c>
      <c r="C8" s="24" t="str">
        <f aca="false">Formulario!W20</f>
        <v/>
      </c>
      <c r="D8" s="24" t="str">
        <f aca="false">Formulario!X20</f>
        <v/>
      </c>
      <c r="E8" s="24" t="n">
        <f aca="false">Formulario!Y20</f>
        <v>0</v>
      </c>
      <c r="F8" s="24" t="str">
        <f aca="false">Formulario!Z20</f>
        <v/>
      </c>
      <c r="G8" s="71" t="n">
        <f aca="false">IF(A8=1,F8,0)</f>
        <v>0</v>
      </c>
      <c r="H8" s="71" t="n">
        <f aca="false">IF(A8=2,F8,0)</f>
        <v>0</v>
      </c>
      <c r="I8" s="71" t="n">
        <f aca="false">IF(A8=3,F8,0)</f>
        <v>0</v>
      </c>
    </row>
    <row r="9" customFormat="false" ht="12.7" hidden="false" customHeight="false" outlineLevel="0" collapsed="false">
      <c r="A9" s="24" t="str">
        <f aca="false">Formulario!U21</f>
        <v/>
      </c>
      <c r="B9" s="24" t="str">
        <f aca="false">Formulario!V21</f>
        <v/>
      </c>
      <c r="C9" s="24" t="str">
        <f aca="false">Formulario!W21</f>
        <v/>
      </c>
      <c r="D9" s="24" t="str">
        <f aca="false">Formulario!X21</f>
        <v/>
      </c>
      <c r="E9" s="24" t="n">
        <f aca="false">Formulario!Y21</f>
        <v>0</v>
      </c>
      <c r="F9" s="24" t="str">
        <f aca="false">Formulario!Z21</f>
        <v/>
      </c>
      <c r="G9" s="71" t="n">
        <f aca="false">IF(A9=1,F9,0)</f>
        <v>0</v>
      </c>
      <c r="H9" s="71" t="n">
        <f aca="false">IF(A9=2,F9,0)</f>
        <v>0</v>
      </c>
      <c r="I9" s="71" t="n">
        <f aca="false">IF(A9=3,F9,0)</f>
        <v>0</v>
      </c>
    </row>
    <row r="10" customFormat="false" ht="12.7" hidden="false" customHeight="false" outlineLevel="0" collapsed="false">
      <c r="A10" s="24" t="str">
        <f aca="false">Formulario!U22</f>
        <v/>
      </c>
      <c r="B10" s="24" t="str">
        <f aca="false">Formulario!V22</f>
        <v/>
      </c>
      <c r="C10" s="24" t="str">
        <f aca="false">Formulario!W22</f>
        <v/>
      </c>
      <c r="D10" s="24" t="str">
        <f aca="false">Formulario!X22</f>
        <v/>
      </c>
      <c r="E10" s="24" t="n">
        <f aca="false">Formulario!Y22</f>
        <v>0</v>
      </c>
      <c r="F10" s="24" t="str">
        <f aca="false">Formulario!Z22</f>
        <v/>
      </c>
      <c r="G10" s="71" t="n">
        <f aca="false">IF(A10=1,F10,0)</f>
        <v>0</v>
      </c>
      <c r="H10" s="71" t="n">
        <f aca="false">IF(A10=2,F10,0)</f>
        <v>0</v>
      </c>
      <c r="I10" s="71" t="n">
        <f aca="false">IF(A10=3,F10,0)</f>
        <v>0</v>
      </c>
    </row>
    <row r="11" customFormat="false" ht="12.7" hidden="false" customHeight="false" outlineLevel="0" collapsed="false">
      <c r="A11" s="24" t="str">
        <f aca="false">Formulario!U23</f>
        <v/>
      </c>
      <c r="B11" s="24" t="str">
        <f aca="false">Formulario!V23</f>
        <v/>
      </c>
      <c r="C11" s="24" t="str">
        <f aca="false">Formulario!W23</f>
        <v/>
      </c>
      <c r="D11" s="24" t="str">
        <f aca="false">Formulario!X23</f>
        <v/>
      </c>
      <c r="E11" s="24" t="n">
        <f aca="false">Formulario!Y23</f>
        <v>0</v>
      </c>
      <c r="F11" s="24" t="str">
        <f aca="false">Formulario!Z23</f>
        <v/>
      </c>
      <c r="G11" s="71" t="n">
        <f aca="false">IF(A11=1,F11,0)</f>
        <v>0</v>
      </c>
      <c r="H11" s="71" t="n">
        <f aca="false">IF(A11=2,F11,0)</f>
        <v>0</v>
      </c>
      <c r="I11" s="71" t="n">
        <f aca="false">IF(A11=3,F11,0)</f>
        <v>0</v>
      </c>
    </row>
    <row r="12" customFormat="false" ht="12.7" hidden="false" customHeight="false" outlineLevel="0" collapsed="false">
      <c r="A12" s="24" t="str">
        <f aca="false">Formulario!U24</f>
        <v/>
      </c>
      <c r="B12" s="24" t="str">
        <f aca="false">Formulario!V24</f>
        <v/>
      </c>
      <c r="C12" s="24" t="str">
        <f aca="false">Formulario!W24</f>
        <v/>
      </c>
      <c r="D12" s="24" t="str">
        <f aca="false">Formulario!X24</f>
        <v/>
      </c>
      <c r="E12" s="24" t="n">
        <f aca="false">Formulario!Y24</f>
        <v>0</v>
      </c>
      <c r="F12" s="24" t="str">
        <f aca="false">Formulario!Z24</f>
        <v/>
      </c>
      <c r="G12" s="71" t="n">
        <f aca="false">IF(A12=1,F12,0)</f>
        <v>0</v>
      </c>
      <c r="H12" s="71" t="n">
        <f aca="false">IF(A12=2,F12,0)</f>
        <v>0</v>
      </c>
      <c r="I12" s="71" t="n">
        <f aca="false">IF(A12=3,F12,0)</f>
        <v>0</v>
      </c>
    </row>
    <row r="13" customFormat="false" ht="12.7" hidden="false" customHeight="false" outlineLevel="0" collapsed="false">
      <c r="A13" s="24" t="str">
        <f aca="false">Formulario!U25</f>
        <v/>
      </c>
      <c r="B13" s="24" t="str">
        <f aca="false">Formulario!V25</f>
        <v/>
      </c>
      <c r="C13" s="24" t="str">
        <f aca="false">Formulario!W25</f>
        <v/>
      </c>
      <c r="D13" s="24" t="str">
        <f aca="false">Formulario!X25</f>
        <v/>
      </c>
      <c r="E13" s="24" t="n">
        <f aca="false">Formulario!Y25</f>
        <v>0</v>
      </c>
      <c r="F13" s="24" t="str">
        <f aca="false">Formulario!Z25</f>
        <v/>
      </c>
      <c r="G13" s="71" t="n">
        <f aca="false">IF(A13=1,F13,0)</f>
        <v>0</v>
      </c>
      <c r="H13" s="71" t="n">
        <f aca="false">IF(A13=2,F13,0)</f>
        <v>0</v>
      </c>
      <c r="I13" s="71" t="n">
        <f aca="false">IF(A13=3,F13,0)</f>
        <v>0</v>
      </c>
    </row>
    <row r="14" customFormat="false" ht="12.7" hidden="false" customHeight="false" outlineLevel="0" collapsed="false">
      <c r="A14" s="24" t="str">
        <f aca="false">Formulario!U26</f>
        <v/>
      </c>
      <c r="B14" s="24" t="str">
        <f aca="false">Formulario!V26</f>
        <v/>
      </c>
      <c r="C14" s="24" t="str">
        <f aca="false">Formulario!W26</f>
        <v/>
      </c>
      <c r="D14" s="24" t="str">
        <f aca="false">Formulario!X26</f>
        <v/>
      </c>
      <c r="E14" s="24" t="n">
        <f aca="false">Formulario!Y26</f>
        <v>0</v>
      </c>
      <c r="F14" s="24" t="str">
        <f aca="false">Formulario!Z26</f>
        <v/>
      </c>
      <c r="G14" s="71" t="n">
        <f aca="false">IF(A14=1,F14,0)</f>
        <v>0</v>
      </c>
      <c r="H14" s="71" t="n">
        <f aca="false">IF(A14=2,F14,0)</f>
        <v>0</v>
      </c>
      <c r="I14" s="71" t="n">
        <f aca="false">IF(A14=3,F14,0)</f>
        <v>0</v>
      </c>
    </row>
    <row r="15" customFormat="false" ht="12.7" hidden="false" customHeight="false" outlineLevel="0" collapsed="false">
      <c r="A15" s="24" t="str">
        <f aca="false">Formulario!U27</f>
        <v/>
      </c>
      <c r="B15" s="24" t="str">
        <f aca="false">Formulario!V27</f>
        <v/>
      </c>
      <c r="C15" s="24" t="str">
        <f aca="false">Formulario!W27</f>
        <v/>
      </c>
      <c r="D15" s="24" t="str">
        <f aca="false">Formulario!X27</f>
        <v/>
      </c>
      <c r="E15" s="24" t="n">
        <f aca="false">Formulario!Y27</f>
        <v>0</v>
      </c>
      <c r="F15" s="24" t="str">
        <f aca="false">Formulario!Z27</f>
        <v/>
      </c>
      <c r="G15" s="71" t="n">
        <f aca="false">IF(A15=1,F15,0)</f>
        <v>0</v>
      </c>
      <c r="H15" s="71" t="n">
        <f aca="false">IF(A15=2,F15,0)</f>
        <v>0</v>
      </c>
      <c r="I15" s="71" t="n">
        <f aca="false">IF(A15=3,F15,0)</f>
        <v>0</v>
      </c>
    </row>
    <row r="16" customFormat="false" ht="12.7" hidden="false" customHeight="false" outlineLevel="0" collapsed="false">
      <c r="A16" s="24" t="str">
        <f aca="false">Formulario!U28</f>
        <v/>
      </c>
      <c r="B16" s="24" t="str">
        <f aca="false">Formulario!V28</f>
        <v/>
      </c>
      <c r="C16" s="24" t="str">
        <f aca="false">Formulario!W28</f>
        <v/>
      </c>
      <c r="D16" s="24" t="str">
        <f aca="false">Formulario!X28</f>
        <v/>
      </c>
      <c r="E16" s="24" t="n">
        <f aca="false">Formulario!Y28</f>
        <v>0</v>
      </c>
      <c r="F16" s="24" t="str">
        <f aca="false">Formulario!Z28</f>
        <v/>
      </c>
      <c r="G16" s="71" t="n">
        <f aca="false">IF(A16=1,F16,0)</f>
        <v>0</v>
      </c>
      <c r="H16" s="71" t="n">
        <f aca="false">IF(A16=2,F16,0)</f>
        <v>0</v>
      </c>
      <c r="I16" s="71" t="n">
        <f aca="false">IF(A16=3,F16,0)</f>
        <v>0</v>
      </c>
    </row>
    <row r="17" customFormat="false" ht="12.7" hidden="false" customHeight="false" outlineLevel="0" collapsed="false">
      <c r="A17" s="24" t="str">
        <f aca="false">Formulario!U29</f>
        <v/>
      </c>
      <c r="B17" s="24" t="str">
        <f aca="false">Formulario!V29</f>
        <v/>
      </c>
      <c r="C17" s="24" t="str">
        <f aca="false">Formulario!W29</f>
        <v/>
      </c>
      <c r="D17" s="24" t="str">
        <f aca="false">Formulario!X29</f>
        <v/>
      </c>
      <c r="E17" s="24" t="n">
        <f aca="false">Formulario!Y29</f>
        <v>0</v>
      </c>
      <c r="F17" s="24" t="str">
        <f aca="false">Formulario!Z29</f>
        <v/>
      </c>
      <c r="G17" s="71" t="n">
        <f aca="false">IF(A17=1,F17,0)</f>
        <v>0</v>
      </c>
      <c r="H17" s="71" t="n">
        <f aca="false">IF(A17=2,F17,0)</f>
        <v>0</v>
      </c>
      <c r="I17" s="71" t="n">
        <f aca="false">IF(A17=3,F17,0)</f>
        <v>0</v>
      </c>
    </row>
    <row r="18" customFormat="false" ht="12.7" hidden="false" customHeight="false" outlineLevel="0" collapsed="false">
      <c r="A18" s="24" t="str">
        <f aca="false">Formulario!U30</f>
        <v/>
      </c>
      <c r="B18" s="24" t="str">
        <f aca="false">Formulario!V30</f>
        <v/>
      </c>
      <c r="C18" s="24" t="str">
        <f aca="false">Formulario!W30</f>
        <v/>
      </c>
      <c r="D18" s="24" t="str">
        <f aca="false">Formulario!X30</f>
        <v/>
      </c>
      <c r="E18" s="24" t="n">
        <f aca="false">Formulario!Y30</f>
        <v>0</v>
      </c>
      <c r="F18" s="24" t="str">
        <f aca="false">Formulario!Z30</f>
        <v/>
      </c>
      <c r="G18" s="71" t="n">
        <f aca="false">IF(A18=1,F18,0)</f>
        <v>0</v>
      </c>
      <c r="H18" s="71" t="n">
        <f aca="false">IF(A18=2,F18,0)</f>
        <v>0</v>
      </c>
      <c r="I18" s="71" t="n">
        <f aca="false">IF(A18=3,F18,0)</f>
        <v>0</v>
      </c>
    </row>
    <row r="19" customFormat="false" ht="12.7" hidden="false" customHeight="false" outlineLevel="0" collapsed="false">
      <c r="A19" s="24" t="str">
        <f aca="false">Formulario!U31</f>
        <v/>
      </c>
      <c r="B19" s="24" t="str">
        <f aca="false">Formulario!V31</f>
        <v/>
      </c>
      <c r="C19" s="24" t="str">
        <f aca="false">Formulario!W31</f>
        <v/>
      </c>
      <c r="D19" s="24" t="str">
        <f aca="false">Formulario!X31</f>
        <v/>
      </c>
      <c r="E19" s="24" t="n">
        <f aca="false">Formulario!Y31</f>
        <v>0</v>
      </c>
      <c r="F19" s="24" t="str">
        <f aca="false">Formulario!Z31</f>
        <v/>
      </c>
      <c r="G19" s="71" t="n">
        <f aca="false">IF(A19=1,F19,0)</f>
        <v>0</v>
      </c>
      <c r="H19" s="71" t="n">
        <f aca="false">IF(A19=2,F19,0)</f>
        <v>0</v>
      </c>
      <c r="I19" s="71" t="n">
        <f aca="false">IF(A19=3,F19,0)</f>
        <v>0</v>
      </c>
    </row>
    <row r="20" customFormat="false" ht="12.7" hidden="false" customHeight="false" outlineLevel="0" collapsed="false">
      <c r="A20" s="24" t="str">
        <f aca="false">Formulario!U32</f>
        <v/>
      </c>
      <c r="B20" s="24" t="str">
        <f aca="false">Formulario!V32</f>
        <v/>
      </c>
      <c r="C20" s="24" t="str">
        <f aca="false">Formulario!W32</f>
        <v/>
      </c>
      <c r="D20" s="24" t="str">
        <f aca="false">Formulario!X32</f>
        <v/>
      </c>
      <c r="E20" s="24" t="n">
        <f aca="false">Formulario!Y32</f>
        <v>0</v>
      </c>
      <c r="F20" s="24" t="str">
        <f aca="false">Formulario!Z32</f>
        <v/>
      </c>
      <c r="G20" s="71" t="n">
        <f aca="false">IF(A20=1,F20,0)</f>
        <v>0</v>
      </c>
      <c r="H20" s="71" t="n">
        <f aca="false">IF(A20=2,F20,0)</f>
        <v>0</v>
      </c>
      <c r="I20" s="71" t="n">
        <f aca="false">IF(A20=3,F20,0)</f>
        <v>0</v>
      </c>
    </row>
    <row r="21" customFormat="false" ht="12.7" hidden="false" customHeight="false" outlineLevel="0" collapsed="false">
      <c r="A21" s="24" t="str">
        <f aca="false">Formulario!U33</f>
        <v/>
      </c>
      <c r="B21" s="24" t="str">
        <f aca="false">Formulario!V33</f>
        <v/>
      </c>
      <c r="C21" s="24" t="str">
        <f aca="false">Formulario!W33</f>
        <v/>
      </c>
      <c r="D21" s="24" t="str">
        <f aca="false">Formulario!X33</f>
        <v/>
      </c>
      <c r="E21" s="24" t="n">
        <f aca="false">Formulario!Y33</f>
        <v>0</v>
      </c>
      <c r="F21" s="24" t="str">
        <f aca="false">Formulario!Z33</f>
        <v/>
      </c>
      <c r="G21" s="71" t="n">
        <f aca="false">IF(A21=1,F21,0)</f>
        <v>0</v>
      </c>
      <c r="H21" s="71" t="n">
        <f aca="false">IF(A21=2,F21,0)</f>
        <v>0</v>
      </c>
      <c r="I21" s="71" t="n">
        <f aca="false">IF(A21=3,F21,0)</f>
        <v>0</v>
      </c>
    </row>
    <row r="22" customFormat="false" ht="12.7" hidden="false" customHeight="false" outlineLevel="0" collapsed="false">
      <c r="A22" s="24" t="str">
        <f aca="false">Formulario!U34</f>
        <v/>
      </c>
      <c r="B22" s="24" t="str">
        <f aca="false">Formulario!V34</f>
        <v/>
      </c>
      <c r="C22" s="24" t="str">
        <f aca="false">Formulario!W34</f>
        <v/>
      </c>
      <c r="D22" s="24" t="str">
        <f aca="false">Formulario!X34</f>
        <v/>
      </c>
      <c r="E22" s="24" t="n">
        <f aca="false">Formulario!Y34</f>
        <v>0</v>
      </c>
      <c r="F22" s="24" t="str">
        <f aca="false">Formulario!Z34</f>
        <v/>
      </c>
      <c r="G22" s="71" t="n">
        <f aca="false">IF(A22=1,F22,0)</f>
        <v>0</v>
      </c>
      <c r="H22" s="71" t="n">
        <f aca="false">IF(A22=2,F22,0)</f>
        <v>0</v>
      </c>
      <c r="I22" s="71" t="n">
        <f aca="false">IF(A22=3,F22,0)</f>
        <v>0</v>
      </c>
    </row>
    <row r="23" customFormat="false" ht="12.7" hidden="false" customHeight="false" outlineLevel="0" collapsed="false">
      <c r="A23" s="24" t="str">
        <f aca="false">Formulario!U35</f>
        <v/>
      </c>
      <c r="B23" s="24" t="str">
        <f aca="false">Formulario!V35</f>
        <v/>
      </c>
      <c r="C23" s="24" t="str">
        <f aca="false">Formulario!W35</f>
        <v/>
      </c>
      <c r="D23" s="24" t="str">
        <f aca="false">Formulario!X35</f>
        <v/>
      </c>
      <c r="E23" s="24" t="n">
        <f aca="false">Formulario!Y35</f>
        <v>0</v>
      </c>
      <c r="F23" s="24" t="str">
        <f aca="false">Formulario!Z35</f>
        <v/>
      </c>
      <c r="G23" s="71" t="n">
        <f aca="false">IF(A23=1,F23,0)</f>
        <v>0</v>
      </c>
      <c r="H23" s="71" t="n">
        <f aca="false">IF(A23=2,F23,0)</f>
        <v>0</v>
      </c>
      <c r="I23" s="71" t="n">
        <f aca="false">IF(A23=3,F23,0)</f>
        <v>0</v>
      </c>
    </row>
    <row r="24" customFormat="false" ht="12.7" hidden="false" customHeight="false" outlineLevel="0" collapsed="false">
      <c r="A24" s="24" t="str">
        <f aca="false">Formulario!U36</f>
        <v/>
      </c>
      <c r="B24" s="24" t="str">
        <f aca="false">Formulario!V36</f>
        <v/>
      </c>
      <c r="C24" s="24" t="str">
        <f aca="false">Formulario!W36</f>
        <v/>
      </c>
      <c r="D24" s="24" t="str">
        <f aca="false">Formulario!X36</f>
        <v/>
      </c>
      <c r="E24" s="24" t="n">
        <f aca="false">Formulario!Y36</f>
        <v>0</v>
      </c>
      <c r="F24" s="24" t="str">
        <f aca="false">Formulario!Z36</f>
        <v/>
      </c>
      <c r="G24" s="71" t="n">
        <f aca="false">IF(A24=1,F24,0)</f>
        <v>0</v>
      </c>
      <c r="H24" s="71" t="n">
        <f aca="false">IF(A24=2,F24,0)</f>
        <v>0</v>
      </c>
      <c r="I24" s="71" t="n">
        <f aca="false">IF(A24=3,F24,0)</f>
        <v>0</v>
      </c>
    </row>
    <row r="25" customFormat="false" ht="12.7" hidden="false" customHeight="false" outlineLevel="0" collapsed="false">
      <c r="A25" s="24" t="str">
        <f aca="false">Formulario!U37</f>
        <v/>
      </c>
      <c r="B25" s="24" t="str">
        <f aca="false">Formulario!V37</f>
        <v/>
      </c>
      <c r="C25" s="24" t="str">
        <f aca="false">Formulario!W37</f>
        <v/>
      </c>
      <c r="D25" s="24" t="str">
        <f aca="false">Formulario!X37</f>
        <v/>
      </c>
      <c r="E25" s="24" t="n">
        <f aca="false">Formulario!Y37</f>
        <v>0</v>
      </c>
      <c r="F25" s="24" t="str">
        <f aca="false">Formulario!Z37</f>
        <v/>
      </c>
      <c r="G25" s="71" t="n">
        <f aca="false">IF(A25=1,F25,0)</f>
        <v>0</v>
      </c>
      <c r="H25" s="71" t="n">
        <f aca="false">IF(A25=2,F25,0)</f>
        <v>0</v>
      </c>
      <c r="I25" s="71" t="n">
        <f aca="false">IF(A25=3,F25,0)</f>
        <v>0</v>
      </c>
    </row>
    <row r="26" customFormat="false" ht="12.7" hidden="false" customHeight="false" outlineLevel="0" collapsed="false">
      <c r="A26" s="24" t="str">
        <f aca="false">Formulario!U38</f>
        <v/>
      </c>
      <c r="B26" s="24" t="str">
        <f aca="false">Formulario!V38</f>
        <v/>
      </c>
      <c r="C26" s="24" t="str">
        <f aca="false">Formulario!W38</f>
        <v/>
      </c>
      <c r="D26" s="24" t="str">
        <f aca="false">Formulario!X38</f>
        <v/>
      </c>
      <c r="E26" s="24" t="n">
        <f aca="false">Formulario!Y38</f>
        <v>0</v>
      </c>
      <c r="F26" s="24" t="str">
        <f aca="false">Formulario!Z38</f>
        <v/>
      </c>
      <c r="G26" s="71" t="n">
        <f aca="false">IF(A26=1,F26,0)</f>
        <v>0</v>
      </c>
      <c r="H26" s="71" t="n">
        <f aca="false">IF(A26=2,F26,0)</f>
        <v>0</v>
      </c>
      <c r="I26" s="71" t="n">
        <f aca="false">IF(A26=3,F26,0)</f>
        <v>0</v>
      </c>
    </row>
    <row r="27" customFormat="false" ht="12.7" hidden="false" customHeight="false" outlineLevel="0" collapsed="false">
      <c r="A27" s="24" t="str">
        <f aca="false">Formulario!U39</f>
        <v/>
      </c>
      <c r="B27" s="24" t="str">
        <f aca="false">Formulario!V39</f>
        <v/>
      </c>
      <c r="C27" s="24" t="str">
        <f aca="false">Formulario!W39</f>
        <v/>
      </c>
      <c r="D27" s="24" t="str">
        <f aca="false">Formulario!X39</f>
        <v/>
      </c>
      <c r="E27" s="24" t="n">
        <f aca="false">Formulario!Y39</f>
        <v>0</v>
      </c>
      <c r="F27" s="24" t="str">
        <f aca="false">Formulario!Z39</f>
        <v/>
      </c>
      <c r="G27" s="71" t="n">
        <f aca="false">IF(A27=1,F27,0)</f>
        <v>0</v>
      </c>
      <c r="H27" s="71" t="n">
        <f aca="false">IF(A27=2,F27,0)</f>
        <v>0</v>
      </c>
      <c r="I27" s="71" t="n">
        <f aca="false">IF(A27=3,F27,0)</f>
        <v>0</v>
      </c>
    </row>
    <row r="28" customFormat="false" ht="12.7" hidden="false" customHeight="false" outlineLevel="0" collapsed="false">
      <c r="A28" s="24" t="str">
        <f aca="false">Formulario!U40</f>
        <v/>
      </c>
      <c r="B28" s="24" t="str">
        <f aca="false">Formulario!V40</f>
        <v/>
      </c>
      <c r="C28" s="24" t="str">
        <f aca="false">Formulario!W40</f>
        <v/>
      </c>
      <c r="D28" s="24" t="str">
        <f aca="false">Formulario!X40</f>
        <v/>
      </c>
      <c r="E28" s="24" t="n">
        <f aca="false">Formulario!Y40</f>
        <v>0</v>
      </c>
      <c r="F28" s="24" t="str">
        <f aca="false">Formulario!Z40</f>
        <v/>
      </c>
      <c r="G28" s="71" t="n">
        <f aca="false">IF(A28=1,F28,0)</f>
        <v>0</v>
      </c>
      <c r="H28" s="71" t="n">
        <f aca="false">IF(A28=2,F28,0)</f>
        <v>0</v>
      </c>
      <c r="I28" s="71" t="n">
        <f aca="false">IF(A28=3,F28,0)</f>
        <v>0</v>
      </c>
    </row>
    <row r="29" customFormat="false" ht="12.7" hidden="false" customHeight="false" outlineLevel="0" collapsed="false">
      <c r="A29" s="24" t="str">
        <f aca="false">Formulario!U41</f>
        <v/>
      </c>
      <c r="B29" s="24" t="str">
        <f aca="false">Formulario!V41</f>
        <v/>
      </c>
      <c r="C29" s="24" t="str">
        <f aca="false">Formulario!W41</f>
        <v/>
      </c>
      <c r="D29" s="24" t="str">
        <f aca="false">Formulario!X41</f>
        <v/>
      </c>
      <c r="E29" s="24" t="n">
        <f aca="false">Formulario!Y41</f>
        <v>0</v>
      </c>
      <c r="F29" s="24" t="str">
        <f aca="false">Formulario!Z41</f>
        <v/>
      </c>
      <c r="G29" s="71" t="n">
        <f aca="false">IF(A29=1,F29,0)</f>
        <v>0</v>
      </c>
      <c r="H29" s="71" t="n">
        <f aca="false">IF(A29=2,F29,0)</f>
        <v>0</v>
      </c>
      <c r="I29" s="71" t="n">
        <f aca="false">IF(A29=3,F29,0)</f>
        <v>0</v>
      </c>
    </row>
    <row r="30" customFormat="false" ht="12.7" hidden="false" customHeight="false" outlineLevel="0" collapsed="false">
      <c r="A30" s="24" t="str">
        <f aca="false">Formulario!U42</f>
        <v/>
      </c>
      <c r="B30" s="24" t="str">
        <f aca="false">Formulario!V42</f>
        <v/>
      </c>
      <c r="C30" s="24" t="str">
        <f aca="false">Formulario!W42</f>
        <v/>
      </c>
      <c r="D30" s="24" t="str">
        <f aca="false">Formulario!X42</f>
        <v/>
      </c>
      <c r="E30" s="24" t="n">
        <f aca="false">Formulario!Y42</f>
        <v>0</v>
      </c>
      <c r="F30" s="24" t="str">
        <f aca="false">Formulario!Z42</f>
        <v/>
      </c>
      <c r="G30" s="71" t="n">
        <f aca="false">IF(A30=1,F30,0)</f>
        <v>0</v>
      </c>
      <c r="H30" s="71" t="n">
        <f aca="false">IF(A30=2,F30,0)</f>
        <v>0</v>
      </c>
      <c r="I30" s="71" t="n">
        <f aca="false">IF(A30=3,F30,0)</f>
        <v>0</v>
      </c>
    </row>
    <row r="31" customFormat="false" ht="12.7" hidden="false" customHeight="false" outlineLevel="0" collapsed="false">
      <c r="A31" s="24" t="str">
        <f aca="false">Formulario!U43</f>
        <v/>
      </c>
      <c r="B31" s="24" t="str">
        <f aca="false">Formulario!V43</f>
        <v/>
      </c>
      <c r="C31" s="24" t="str">
        <f aca="false">Formulario!W43</f>
        <v/>
      </c>
      <c r="D31" s="24" t="str">
        <f aca="false">Formulario!X43</f>
        <v/>
      </c>
      <c r="E31" s="24" t="n">
        <f aca="false">Formulario!Y43</f>
        <v>0</v>
      </c>
      <c r="F31" s="24" t="str">
        <f aca="false">Formulario!Z43</f>
        <v/>
      </c>
      <c r="G31" s="71" t="n">
        <f aca="false">IF(A31=1,F31,0)</f>
        <v>0</v>
      </c>
      <c r="H31" s="71" t="n">
        <f aca="false">IF(A31=2,F31,0)</f>
        <v>0</v>
      </c>
      <c r="I31" s="71" t="n">
        <f aca="false">IF(A31=3,F31,0)</f>
        <v>0</v>
      </c>
    </row>
    <row r="32" customFormat="false" ht="12.7" hidden="false" customHeight="false" outlineLevel="0" collapsed="false">
      <c r="A32" s="24" t="str">
        <f aca="false">Formulario!U44</f>
        <v/>
      </c>
      <c r="B32" s="24" t="str">
        <f aca="false">Formulario!V44</f>
        <v/>
      </c>
      <c r="C32" s="24" t="str">
        <f aca="false">Formulario!W44</f>
        <v/>
      </c>
      <c r="D32" s="24" t="str">
        <f aca="false">Formulario!X44</f>
        <v/>
      </c>
      <c r="E32" s="24" t="n">
        <f aca="false">Formulario!Y44</f>
        <v>0</v>
      </c>
      <c r="F32" s="24" t="str">
        <f aca="false">Formulario!Z44</f>
        <v/>
      </c>
      <c r="G32" s="71" t="n">
        <f aca="false">IF(A32=1,F32,0)</f>
        <v>0</v>
      </c>
      <c r="H32" s="71" t="n">
        <f aca="false">IF(A32=2,F32,0)</f>
        <v>0</v>
      </c>
      <c r="I32" s="71" t="n">
        <f aca="false">IF(A32=3,F32,0)</f>
        <v>0</v>
      </c>
    </row>
    <row r="33" customFormat="false" ht="12.7" hidden="false" customHeight="false" outlineLevel="0" collapsed="false">
      <c r="A33" s="24" t="str">
        <f aca="false">Formulario!U45</f>
        <v/>
      </c>
      <c r="B33" s="24" t="n">
        <f aca="false">Formulario!V45</f>
        <v>0</v>
      </c>
      <c r="C33" s="24" t="n">
        <f aca="false">Formulario!W45</f>
        <v>0</v>
      </c>
      <c r="D33" s="24" t="n">
        <f aca="false">Formulario!X45</f>
        <v>0</v>
      </c>
      <c r="E33" s="24" t="n">
        <f aca="false">Formulario!Y45</f>
        <v>0</v>
      </c>
      <c r="F33" s="24" t="n">
        <f aca="false">Formulario!Z45</f>
        <v>0</v>
      </c>
      <c r="G33" s="71" t="n">
        <f aca="false">IF(A33=1,F33,0)</f>
        <v>0</v>
      </c>
      <c r="H33" s="71" t="n">
        <f aca="false">IF(A33=2,F33,0)</f>
        <v>0</v>
      </c>
      <c r="I33" s="71" t="n">
        <f aca="false">IF(A33=3,F33,0)</f>
        <v>0</v>
      </c>
    </row>
    <row r="34" customFormat="false" ht="12.7" hidden="false" customHeight="false" outlineLevel="0" collapsed="false">
      <c r="G34" s="71" t="n">
        <f aca="false">SUM(G2:G33)</f>
        <v>0</v>
      </c>
      <c r="H34" s="71" t="n">
        <f aca="false">SUM(H2:H33)</f>
        <v>0</v>
      </c>
      <c r="I34" s="71" t="n">
        <f aca="false">SUM(I2:I33)</f>
        <v>0</v>
      </c>
    </row>
  </sheetData>
  <sheetProtection sheet="true"/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2012-10-03T00:51:59Z</dcterms:created>
  <dc:creator>Alessandro</dc:creator>
  <dc:description/>
  <dc:language>pt-BR</dc:language>
  <cp:lastModifiedBy/>
  <dcterms:modified xsi:type="dcterms:W3CDTF">2023-04-25T17:23:10Z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